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M\Desktop\"/>
    </mc:Choice>
  </mc:AlternateContent>
  <workbookProtection workbookPassword="DCC8" lockStructure="1"/>
  <bookViews>
    <workbookView xWindow="0" yWindow="0" windowWidth="28800" windowHeight="12435"/>
  </bookViews>
  <sheets>
    <sheet name="Sheet1" sheetId="1" r:id="rId1"/>
  </sheets>
  <definedNames>
    <definedName name="_xlnm.Print_Area" localSheetId="0">Sheet1!$A$1:$H$73</definedName>
  </definedNames>
  <calcPr calcId="152511"/>
</workbook>
</file>

<file path=xl/calcChain.xml><?xml version="1.0" encoding="utf-8"?>
<calcChain xmlns="http://schemas.openxmlformats.org/spreadsheetml/2006/main">
  <c r="H57" i="1" l="1"/>
  <c r="H56" i="1"/>
  <c r="H55" i="1"/>
  <c r="H54" i="1"/>
  <c r="H53" i="1"/>
  <c r="H52" i="1"/>
  <c r="H51" i="1"/>
  <c r="F57" i="1"/>
  <c r="F56" i="1"/>
  <c r="F55" i="1"/>
  <c r="F54" i="1"/>
  <c r="F53" i="1"/>
  <c r="F52" i="1"/>
  <c r="F51" i="1"/>
  <c r="F50" i="1" l="1"/>
  <c r="H50" i="1"/>
  <c r="H49" i="1" l="1"/>
  <c r="F49" i="1"/>
  <c r="H48" i="1" l="1"/>
  <c r="F48" i="1"/>
  <c r="F22" i="1"/>
  <c r="H22" i="1"/>
  <c r="F20" i="1"/>
  <c r="H20" i="1"/>
  <c r="F18" i="1"/>
  <c r="H18" i="1"/>
  <c r="H31" i="1"/>
  <c r="H32" i="1"/>
  <c r="H33" i="1"/>
  <c r="H34" i="1"/>
  <c r="H35" i="1"/>
  <c r="H36" i="1"/>
  <c r="H37" i="1"/>
  <c r="H38" i="1"/>
  <c r="H39" i="1"/>
  <c r="H40" i="1"/>
  <c r="H41" i="1"/>
  <c r="H42" i="1"/>
  <c r="H43" i="1"/>
  <c r="H44" i="1"/>
  <c r="H45" i="1"/>
  <c r="H46" i="1"/>
  <c r="H47" i="1"/>
  <c r="F31" i="1"/>
  <c r="F32" i="1"/>
  <c r="F33" i="1"/>
  <c r="F34" i="1"/>
  <c r="F35" i="1"/>
  <c r="F36" i="1"/>
  <c r="F37" i="1"/>
  <c r="F38" i="1"/>
  <c r="F39" i="1"/>
  <c r="F40" i="1"/>
  <c r="F41" i="1"/>
  <c r="F42" i="1"/>
  <c r="F43" i="1"/>
  <c r="F44" i="1"/>
  <c r="F45" i="1"/>
  <c r="F46" i="1"/>
  <c r="F47" i="1"/>
  <c r="F30" i="1"/>
  <c r="H30" i="1"/>
  <c r="F29" i="1"/>
  <c r="H29" i="1"/>
  <c r="F28" i="1"/>
  <c r="H28" i="1"/>
  <c r="F27" i="1"/>
  <c r="H27" i="1"/>
  <c r="H65" i="1"/>
  <c r="F65" i="1"/>
  <c r="H6" i="1"/>
  <c r="F6" i="1"/>
  <c r="H64" i="1" l="1"/>
  <c r="F64" i="1"/>
  <c r="H63" i="1"/>
  <c r="F63" i="1"/>
  <c r="H62" i="1"/>
  <c r="F62" i="1"/>
  <c r="H61" i="1"/>
  <c r="F61" i="1"/>
  <c r="H60" i="1"/>
  <c r="F60" i="1"/>
  <c r="H59" i="1"/>
  <c r="F59" i="1"/>
  <c r="H26" i="1"/>
  <c r="F26" i="1"/>
  <c r="H25" i="1"/>
  <c r="F25" i="1"/>
  <c r="H24" i="1"/>
  <c r="F24" i="1"/>
  <c r="H23" i="1"/>
  <c r="F23" i="1"/>
  <c r="H21" i="1"/>
  <c r="F21" i="1"/>
  <c r="H19" i="1"/>
  <c r="F19" i="1"/>
  <c r="H17" i="1"/>
  <c r="F17" i="1"/>
  <c r="H16" i="1"/>
  <c r="F16" i="1"/>
  <c r="H15" i="1"/>
  <c r="F15" i="1"/>
  <c r="H14" i="1"/>
  <c r="F14" i="1"/>
  <c r="H13" i="1"/>
  <c r="F13" i="1"/>
  <c r="H12" i="1"/>
  <c r="H11" i="1"/>
  <c r="H10" i="1"/>
  <c r="H9" i="1"/>
  <c r="H8" i="1"/>
  <c r="H7" i="1"/>
  <c r="F12" i="1"/>
  <c r="F11" i="1"/>
  <c r="F10" i="1"/>
  <c r="F9" i="1"/>
  <c r="F8" i="1"/>
  <c r="F7" i="1"/>
  <c r="G67" i="1"/>
  <c r="H5" i="1"/>
  <c r="E67" i="1"/>
  <c r="F5" i="1"/>
  <c r="F66" i="1" l="1"/>
  <c r="F67" i="1"/>
  <c r="H67" i="1"/>
  <c r="H66" i="1"/>
  <c r="C68" i="1" l="1"/>
</calcChain>
</file>

<file path=xl/comments1.xml><?xml version="1.0" encoding="utf-8"?>
<comments xmlns="http://schemas.openxmlformats.org/spreadsheetml/2006/main">
  <authors>
    <author>imc73444</author>
  </authors>
  <commentList>
    <comment ref="D5" authorId="0" shapeId="0">
      <text>
        <r>
          <rPr>
            <b/>
            <sz val="8"/>
            <color indexed="81"/>
            <rFont val="Tahoma"/>
            <family val="2"/>
          </rPr>
          <t>Enter Qty. in yellow column only.</t>
        </r>
      </text>
    </comment>
    <comment ref="F5" authorId="0" shapeId="0">
      <text>
        <r>
          <rPr>
            <b/>
            <sz val="8"/>
            <color indexed="81"/>
            <rFont val="Tahoma"/>
            <family val="2"/>
          </rPr>
          <t>Do not complete green cells. Enter Qty in Yellow Column only.</t>
        </r>
        <r>
          <rPr>
            <sz val="8"/>
            <color indexed="81"/>
            <rFont val="Tahoma"/>
            <family val="2"/>
          </rPr>
          <t xml:space="preserve">
</t>
        </r>
      </text>
    </comment>
    <comment ref="H5" authorId="0" shapeId="0">
      <text>
        <r>
          <rPr>
            <b/>
            <sz val="8"/>
            <color indexed="81"/>
            <rFont val="Tahoma"/>
            <family val="2"/>
          </rPr>
          <t>Do not complete green cells. Enter Qty in Yellow Column only.</t>
        </r>
        <r>
          <rPr>
            <sz val="8"/>
            <color indexed="81"/>
            <rFont val="Tahoma"/>
            <family val="2"/>
          </rPr>
          <t xml:space="preserve">
</t>
        </r>
      </text>
    </comment>
  </commentList>
</comments>
</file>

<file path=xl/sharedStrings.xml><?xml version="1.0" encoding="utf-8"?>
<sst xmlns="http://schemas.openxmlformats.org/spreadsheetml/2006/main" count="205" uniqueCount="183">
  <si>
    <t>UNIT PRICE</t>
  </si>
  <si>
    <t>1 ea</t>
  </si>
  <si>
    <t>Option / Order
Code</t>
  </si>
  <si>
    <t>Contract
Line Item #</t>
  </si>
  <si>
    <t xml:space="preserve">n/a </t>
  </si>
  <si>
    <t>A1</t>
  </si>
  <si>
    <t>A2</t>
  </si>
  <si>
    <t>A3</t>
  </si>
  <si>
    <t>A4</t>
  </si>
  <si>
    <t>A5</t>
  </si>
  <si>
    <t>A6</t>
  </si>
  <si>
    <t>A7</t>
  </si>
  <si>
    <t>A8</t>
  </si>
  <si>
    <t>A9</t>
  </si>
  <si>
    <t>A10</t>
  </si>
  <si>
    <t>A17</t>
  </si>
  <si>
    <t>A18</t>
  </si>
  <si>
    <t>A19</t>
  </si>
  <si>
    <t>A20</t>
  </si>
  <si>
    <t>A22</t>
  </si>
  <si>
    <t>A23</t>
  </si>
  <si>
    <t>A24</t>
  </si>
  <si>
    <t>A25</t>
  </si>
  <si>
    <t>A26</t>
  </si>
  <si>
    <t>A27</t>
  </si>
  <si>
    <t>A28</t>
  </si>
  <si>
    <t>A29</t>
  </si>
  <si>
    <t>D1</t>
  </si>
  <si>
    <t>D2</t>
  </si>
  <si>
    <t>D3</t>
  </si>
  <si>
    <t>D4</t>
  </si>
  <si>
    <t>D5</t>
  </si>
  <si>
    <t>D6</t>
  </si>
  <si>
    <t>D7</t>
  </si>
  <si>
    <t>FLHTP</t>
  </si>
  <si>
    <r>
      <t xml:space="preserve">WHITE, PRE-DRILLED - HARLEY DAVIDSON POLICE TOUR-PAK SYSTEM;  
</t>
    </r>
    <r>
      <rPr>
        <i/>
        <sz val="10"/>
        <rFont val="Arial"/>
        <family val="2"/>
      </rPr>
      <t>(see contract for additional info)</t>
    </r>
  </si>
  <si>
    <r>
      <t xml:space="preserve">BLACK, PRE-DRILLED - HARLEY DAVIDSON POLICE TOUR-PAK SYSTEM;  
</t>
    </r>
    <r>
      <rPr>
        <i/>
        <sz val="10"/>
        <rFont val="Arial"/>
        <family val="2"/>
      </rPr>
      <t>(see contract for additional info)</t>
    </r>
  </si>
  <si>
    <t>54179-10</t>
  </si>
  <si>
    <t>54180-10</t>
  </si>
  <si>
    <r>
      <t xml:space="preserve">72641-10
</t>
    </r>
    <r>
      <rPr>
        <i/>
        <sz val="8"/>
        <rFont val="Arial"/>
        <family val="2"/>
      </rPr>
      <t>(set of 3)</t>
    </r>
  </si>
  <si>
    <r>
      <t xml:space="preserve">POLICE TOUR-PAK LED LIGHT TRIM RING </t>
    </r>
    <r>
      <rPr>
        <b/>
        <u/>
        <sz val="10"/>
        <color rgb="FF000000"/>
        <rFont val="Arial"/>
        <family val="2"/>
      </rPr>
      <t>Set of 3</t>
    </r>
    <r>
      <rPr>
        <sz val="10"/>
        <color rgb="FF000000"/>
        <rFont val="Arial"/>
        <family val="2"/>
      </rPr>
      <t xml:space="preserve">. </t>
    </r>
  </si>
  <si>
    <t>69250-04A</t>
  </si>
  <si>
    <t>69262-04A</t>
  </si>
  <si>
    <t>69251-04</t>
  </si>
  <si>
    <t xml:space="preserve">69816-10
</t>
  </si>
  <si>
    <r>
      <t xml:space="preserve">69940-10
</t>
    </r>
    <r>
      <rPr>
        <sz val="9"/>
        <rFont val="Arial"/>
        <family val="2"/>
      </rPr>
      <t xml:space="preserve">
</t>
    </r>
  </si>
  <si>
    <r>
      <t xml:space="preserve">69941-10
</t>
    </r>
    <r>
      <rPr>
        <sz val="9"/>
        <rFont val="Arial"/>
        <family val="2"/>
      </rPr>
      <t xml:space="preserve">
</t>
    </r>
  </si>
  <si>
    <t>69264-04</t>
  </si>
  <si>
    <t>RED/RED ENGINE GUARD LED LIGHT KIT (If ordered, buyers must delete the BLUE/BLUE kit (#69265-04) included in the base.  See Delete options below.)</t>
  </si>
  <si>
    <t>RED/BLUE MIRRORS WITH FLASHING LED POLICE EMERGENCY LAMPS</t>
  </si>
  <si>
    <t>RED/RED MIRRORS WITH FLASHING LED POLICE EMERGENCY LAMPS</t>
  </si>
  <si>
    <t>BLUE/BLUE MIRRORS WITH FLASHING LED POLICE EMERGENCY LAMPS</t>
  </si>
  <si>
    <t>21" VENTILATOR WINDSHIELD</t>
  </si>
  <si>
    <t>MULTI-POCKET WINDSHIELD POUCH</t>
  </si>
  <si>
    <r>
      <t>RED/BLUE PAR-36 FRONT LED EMERGENCY LAMP KIT</t>
    </r>
    <r>
      <rPr>
        <i/>
        <sz val="9"/>
        <rFont val="Arial"/>
        <family val="2"/>
      </rPr>
      <t xml:space="preserve"> (If ordered, buyers must delete the BLUE/BLUE kit (#69263-04A) included in the base.  See Delete options below.)</t>
    </r>
  </si>
  <si>
    <r>
      <t xml:space="preserve">RED/RED PAR-36 FRONT LED EMERGENCY LAMP KIT </t>
    </r>
    <r>
      <rPr>
        <i/>
        <sz val="9"/>
        <rFont val="Arial"/>
        <family val="2"/>
      </rPr>
      <t>(If ordered, buyers must delete the BLUE/BLUE kit (#69263-04A) included in the base.  See Delete options</t>
    </r>
  </si>
  <si>
    <r>
      <t>RED/BLUE ENGINE GUARD LED LIGHT KIT</t>
    </r>
    <r>
      <rPr>
        <i/>
        <sz val="9"/>
        <rFont val="Arial"/>
        <family val="2"/>
      </rPr>
      <t xml:space="preserve"> (If ordered, buyers must delete the BLUE/BLUE kit (#69265-04) included in the base.  See Delete options below.)</t>
    </r>
  </si>
  <si>
    <r>
      <t xml:space="preserve">POLICE TOUR-PAK </t>
    </r>
    <r>
      <rPr>
        <u/>
        <sz val="10"/>
        <rFont val="Arial"/>
        <family val="2"/>
      </rPr>
      <t>RED</t>
    </r>
    <r>
      <rPr>
        <sz val="10"/>
        <rFont val="Arial"/>
        <family val="2"/>
      </rPr>
      <t xml:space="preserve"> LED LIGHT – 1 EACH . </t>
    </r>
    <r>
      <rPr>
        <i/>
        <sz val="9"/>
        <rFont val="Arial"/>
        <family val="2"/>
      </rPr>
      <t>Buyers must order 3 -You may mix &amp; match color.</t>
    </r>
  </si>
  <si>
    <r>
      <t xml:space="preserve">POLICE TOUR-PAK </t>
    </r>
    <r>
      <rPr>
        <u/>
        <sz val="10"/>
        <rFont val="Arial"/>
        <family val="2"/>
      </rPr>
      <t>BLUE</t>
    </r>
    <r>
      <rPr>
        <sz val="10"/>
        <rFont val="Arial"/>
        <family val="2"/>
      </rPr>
      <t xml:space="preserve"> LED LIGHT - 1 EACH  </t>
    </r>
    <r>
      <rPr>
        <i/>
        <sz val="10"/>
        <rFont val="Arial"/>
        <family val="2"/>
      </rPr>
      <t>Buyers must order 3 -You may mix &amp; match colors.</t>
    </r>
  </si>
  <si>
    <r>
      <t xml:space="preserve">POLICE TOUR-PAK </t>
    </r>
    <r>
      <rPr>
        <u/>
        <sz val="10"/>
        <rFont val="Arial"/>
        <family val="2"/>
      </rPr>
      <t>RED/BLUE</t>
    </r>
    <r>
      <rPr>
        <sz val="10"/>
        <rFont val="Arial"/>
        <family val="2"/>
      </rPr>
      <t xml:space="preserve"> LED LIGHT - 1 EACH </t>
    </r>
    <r>
      <rPr>
        <i/>
        <sz val="10"/>
        <rFont val="Arial"/>
        <family val="2"/>
      </rPr>
      <t xml:space="preserve">  Buyers must order 3 -You may mix &amp; match colors.</t>
    </r>
  </si>
  <si>
    <r>
      <t xml:space="preserve">WHELEN SUPER LED MOTORCYCLE TOURING BOX WARNING SYSTEM  </t>
    </r>
    <r>
      <rPr>
        <i/>
        <sz val="9"/>
        <rFont val="Arial"/>
        <family val="2"/>
      </rPr>
      <t>(See contract for additional information)</t>
    </r>
  </si>
  <si>
    <t>M4B6R</t>
  </si>
  <si>
    <t>2EBOOZCR</t>
  </si>
  <si>
    <t>2EBOOZBR</t>
  </si>
  <si>
    <t>50B02ZCR</t>
  </si>
  <si>
    <t>50B02ZBR</t>
  </si>
  <si>
    <t>WHELEN PAR 36 SUPER LED PURSUIT LAMPS, BLUE LIGHT/CLEAR LENS, Set of 2</t>
  </si>
  <si>
    <t>WHELEN PAR 36 SUPER LED PURSUIT LAMPS, BLUE LIGHT/BLUE LENS,   Set of 2</t>
  </si>
  <si>
    <t>WHELEN SERIES 500 SUPER-LED ENGINE GUARD LIGHTS, BLUE LIGHT/CLEAR LENS with mounting bracket (#5HSGB125) Set of 2.</t>
  </si>
  <si>
    <t>WHELEN SERIES 500 SUPER-LED ENGINE GUARD LIGHTS, BLUE LIGHT/BLUE LENS with mounting bracket (#5HSGB125) Set of 2.</t>
  </si>
  <si>
    <t>(-VSP Paint)</t>
  </si>
  <si>
    <t>( -56100034)</t>
  </si>
  <si>
    <t>(-69263-04A)</t>
  </si>
  <si>
    <t>(-69265-04)</t>
  </si>
  <si>
    <t>(-67700222)</t>
  </si>
  <si>
    <t>(-69000057)</t>
  </si>
  <si>
    <t>(-90200561)</t>
  </si>
  <si>
    <r>
      <rPr>
        <sz val="10"/>
        <color rgb="FFFF0000"/>
        <rFont val="Arial"/>
        <family val="2"/>
      </rPr>
      <t>Delete</t>
    </r>
    <r>
      <rPr>
        <sz val="10"/>
        <rFont val="Arial"/>
        <family val="2"/>
      </rPr>
      <t xml:space="preserve"> Heated Hand Grips</t>
    </r>
  </si>
  <si>
    <r>
      <rPr>
        <sz val="10"/>
        <color rgb="FFFF0000"/>
        <rFont val="Arial"/>
        <family val="2"/>
      </rPr>
      <t>Delete</t>
    </r>
    <r>
      <rPr>
        <sz val="10"/>
        <rFont val="Arial"/>
        <family val="2"/>
      </rPr>
      <t xml:space="preserve"> BLUE/BLUE PAR-36 Front LED Emergency Lamp Kit</t>
    </r>
  </si>
  <si>
    <r>
      <rPr>
        <sz val="10"/>
        <color rgb="FFFF0000"/>
        <rFont val="Arial"/>
        <family val="2"/>
      </rPr>
      <t xml:space="preserve">Delete </t>
    </r>
    <r>
      <rPr>
        <sz val="10"/>
        <rFont val="Arial"/>
        <family val="2"/>
      </rPr>
      <t>BLUE Engine Guard Lights</t>
    </r>
  </si>
  <si>
    <r>
      <rPr>
        <sz val="10"/>
        <color rgb="FFFF0000"/>
        <rFont val="Arial"/>
        <family val="2"/>
      </rPr>
      <t>Delete</t>
    </r>
    <r>
      <rPr>
        <sz val="10"/>
        <rFont val="Arial"/>
        <family val="2"/>
      </rPr>
      <t xml:space="preserve"> Emergency Headlamp with Built-In Strobe (motorcycle will come with standard headlamp)</t>
    </r>
  </si>
  <si>
    <r>
      <rPr>
        <sz val="10"/>
        <color rgb="FFFF0000"/>
        <rFont val="Arial"/>
        <family val="2"/>
      </rPr>
      <t>Delete</t>
    </r>
    <r>
      <rPr>
        <sz val="10"/>
        <rFont val="Arial"/>
        <family val="2"/>
      </rPr>
      <t xml:space="preserve"> Complete Emergency Response Kit (siren speaker, siren amplifier, etc. included in base motorcycle)</t>
    </r>
  </si>
  <si>
    <r>
      <rPr>
        <sz val="10"/>
        <color rgb="FFFF0000"/>
        <rFont val="Arial"/>
        <family val="2"/>
      </rPr>
      <t xml:space="preserve">Delete </t>
    </r>
    <r>
      <rPr>
        <sz val="10"/>
        <rFont val="Arial"/>
        <family val="2"/>
      </rPr>
      <t xml:space="preserve">Rear Saddlebag Guards </t>
    </r>
  </si>
  <si>
    <r>
      <t xml:space="preserve">COMMENTS:    Enter Other Information or Instructions in Yellow Block to the Right.  
</t>
    </r>
    <r>
      <rPr>
        <i/>
        <sz val="14"/>
        <rFont val="Arial"/>
        <family val="2"/>
      </rPr>
      <t xml:space="preserve">Note:  </t>
    </r>
    <r>
      <rPr>
        <i/>
        <u/>
        <sz val="14"/>
        <rFont val="Arial"/>
        <family val="2"/>
      </rPr>
      <t xml:space="preserve">Only </t>
    </r>
    <r>
      <rPr>
        <i/>
        <sz val="14"/>
        <rFont val="Arial"/>
        <family val="2"/>
      </rPr>
      <t>the options listed above may be ordered.</t>
    </r>
  </si>
  <si>
    <r>
      <t xml:space="preserve">Delete </t>
    </r>
    <r>
      <rPr>
        <sz val="10"/>
        <rFont val="Arial"/>
        <family val="2"/>
      </rPr>
      <t xml:space="preserve">VIRGINIA STATE POLICE (VSP) Special Paint  
</t>
    </r>
    <r>
      <rPr>
        <sz val="10"/>
        <color rgb="FFFF0000"/>
        <rFont val="Arial"/>
        <family val="2"/>
      </rPr>
      <t>(All purchasers except VSP must choose this delete option, then indicate your standard color choice in the Comments section below.)</t>
    </r>
  </si>
  <si>
    <r>
      <rPr>
        <b/>
        <u/>
        <sz val="10"/>
        <rFont val="Arial"/>
        <family val="2"/>
      </rPr>
      <t>Configuration 1</t>
    </r>
    <r>
      <rPr>
        <b/>
        <sz val="10"/>
        <rFont val="Arial"/>
        <family val="2"/>
      </rPr>
      <t xml:space="preserve">
</t>
    </r>
    <r>
      <rPr>
        <b/>
        <sz val="8"/>
        <rFont val="Arial"/>
        <family val="2"/>
      </rPr>
      <t xml:space="preserve"> ENTER QUANTITY IN YELLOW COLUMN ONLY.  </t>
    </r>
  </si>
  <si>
    <r>
      <rPr>
        <b/>
        <u/>
        <sz val="10"/>
        <rFont val="Arial"/>
        <family val="2"/>
      </rPr>
      <t>Configuration 2</t>
    </r>
    <r>
      <rPr>
        <b/>
        <sz val="10"/>
        <rFont val="Arial"/>
        <family val="2"/>
      </rPr>
      <t xml:space="preserve">
</t>
    </r>
    <r>
      <rPr>
        <b/>
        <sz val="8"/>
        <rFont val="Arial"/>
        <family val="2"/>
      </rPr>
      <t xml:space="preserve"> ENTER QUANTITY IN YELLOW COLUMN ONLY.  </t>
    </r>
  </si>
  <si>
    <r>
      <t xml:space="preserve">Total Cost for </t>
    </r>
    <r>
      <rPr>
        <b/>
        <sz val="10"/>
        <color indexed="12"/>
        <rFont val="Arial"/>
        <family val="2"/>
      </rPr>
      <t xml:space="preserve">each </t>
    </r>
    <r>
      <rPr>
        <sz val="10"/>
        <color indexed="12"/>
        <rFont val="Arial"/>
        <family val="2"/>
      </rPr>
      <t>Base Motorcyle plus Mileage and Options</t>
    </r>
  </si>
  <si>
    <r>
      <t>Total Cost for</t>
    </r>
    <r>
      <rPr>
        <b/>
        <sz val="10"/>
        <color indexed="12"/>
        <rFont val="Arial"/>
        <family val="2"/>
      </rPr>
      <t xml:space="preserve"> all </t>
    </r>
    <r>
      <rPr>
        <sz val="10"/>
        <color indexed="12"/>
        <rFont val="Arial"/>
        <family val="2"/>
      </rPr>
      <t xml:space="preserve">Motorcycles ordered in each column. </t>
    </r>
  </si>
  <si>
    <r>
      <t xml:space="preserve">Grand Total of all Motorcycles ordered </t>
    </r>
    <r>
      <rPr>
        <b/>
        <u/>
        <sz val="12"/>
        <color indexed="10"/>
        <rFont val="Arial"/>
        <family val="2"/>
      </rPr>
      <t>on this spreadsheet</t>
    </r>
    <r>
      <rPr>
        <b/>
        <sz val="12"/>
        <color indexed="10"/>
        <rFont val="Arial"/>
        <family val="2"/>
      </rPr>
      <t>:</t>
    </r>
  </si>
  <si>
    <t>A30</t>
  </si>
  <si>
    <t>AM/FM RADIO WITH BLUETOOTH AND WEATHERBAND, SPEAKERS AND ANTENNA</t>
  </si>
  <si>
    <t>RADIO-KIT</t>
  </si>
  <si>
    <t>A31</t>
  </si>
  <si>
    <t>90/45 DEGREE LINZ 6 SUPER LED LIGHTS MOUNTED TO PASSING LAMPS. SPECIFY COLOR.</t>
  </si>
  <si>
    <t>9045-KIT</t>
  </si>
  <si>
    <t>A32</t>
  </si>
  <si>
    <t>FRONT FENDER RAIL KIT WITH 2 SUPER LED ION LIGHTS. SPECIFY COLOR.</t>
  </si>
  <si>
    <t>FRONTFENDER-KIT</t>
  </si>
  <si>
    <t>A33</t>
  </si>
  <si>
    <t>MOTOLIGHT LED CALIPER LIGHTS INCLUDING WIRING HARNESS AND DASH PANEL SWITCH.</t>
  </si>
  <si>
    <t>MOTOLIGHT-KIT</t>
  </si>
  <si>
    <t>A34</t>
  </si>
  <si>
    <t>RUN/BRAKE/TURN SIGNAL LIGHT KIT.</t>
  </si>
  <si>
    <t>BRAKELIGHT-KIT</t>
  </si>
  <si>
    <t>A35</t>
  </si>
  <si>
    <t>REAR LIGHT KIT INCLUDING 4 LINZ6 SUPER LED LIGHTS AND BRACKETS. SPECIFY COLOR.</t>
  </si>
  <si>
    <t>REARLIGHT-KIT</t>
  </si>
  <si>
    <t>A36</t>
  </si>
  <si>
    <t>WINDSHIELD LIGHT ARRAY. SPECIFY COLOR.</t>
  </si>
  <si>
    <t>M06MJ</t>
  </si>
  <si>
    <t>A37</t>
  </si>
  <si>
    <t>CHROME WINDSHIELD TRIM AND VISORS FOR HEADLAMP, PASSING LAMPS AND TAILLIGHT</t>
  </si>
  <si>
    <t>VISOR-KIT</t>
  </si>
  <si>
    <t>A38</t>
  </si>
  <si>
    <t>WILEY MANUFACTURING SMALL POLICE LOCKER INCLUDING BRAKE LIGHT AND 3 TOMAR LED LIGHTS. SPECIFY COLOR.</t>
  </si>
  <si>
    <t>G36-KIT</t>
  </si>
  <si>
    <t>A39</t>
  </si>
  <si>
    <t>WILEY MANUFACTURING LARGE POLICE LOCKER INCLUDING BRAKE LIGHT AND 5 TOMAR LED LIGHTS. SPECIFY COLOR.</t>
  </si>
  <si>
    <t>M4-KIT</t>
  </si>
  <si>
    <t>A40</t>
  </si>
  <si>
    <t>WILEY MANUFACTURING PATROL MASTER LOCKER INCLUDING BRAKE LIGHT AND 3 TOMAR LED LIGHTS. SPECIFY COLOR.</t>
  </si>
  <si>
    <t>PM36-KIT</t>
  </si>
  <si>
    <t>A41</t>
  </si>
  <si>
    <t>A42</t>
  </si>
  <si>
    <t>RAPTOR RADAR KIT</t>
  </si>
  <si>
    <t>RP-1</t>
  </si>
  <si>
    <t>A43</t>
  </si>
  <si>
    <t>PVP HELMET COMMUNICATIONS KIT</t>
  </si>
  <si>
    <t>PVP-Kit</t>
  </si>
  <si>
    <t>A44</t>
  </si>
  <si>
    <t>SETCOM HELMET COMMUNICATIONS KIT, MOBILE ONLY</t>
  </si>
  <si>
    <t>SET63M KIT</t>
  </si>
  <si>
    <t>A45</t>
  </si>
  <si>
    <t>SETCOM HELMET COMMUNICATIONS KIT, PORTABLE ONLY WIRELESS</t>
  </si>
  <si>
    <t>SETLIBPORT KIT</t>
  </si>
  <si>
    <t>A46</t>
  </si>
  <si>
    <t>SETCOM HELMET COMMUNICATIONS KIT, MOBILE+PORTABLE</t>
  </si>
  <si>
    <t>SET63MP KIT</t>
  </si>
  <si>
    <r>
      <rPr>
        <b/>
        <sz val="11"/>
        <rFont val="Arial"/>
        <family val="2"/>
      </rPr>
      <t xml:space="preserve">Additional Delivery Charges </t>
    </r>
    <r>
      <rPr>
        <sz val="9"/>
        <rFont val="Arial"/>
        <family val="2"/>
      </rPr>
      <t>-(Note: 50 Miles are included in the base price of each motorcycle) Only enter miles</t>
    </r>
    <r>
      <rPr>
        <i/>
        <sz val="9"/>
        <rFont val="Arial"/>
        <family val="2"/>
      </rPr>
      <t xml:space="preserve"> in</t>
    </r>
    <r>
      <rPr>
        <i/>
        <u/>
        <sz val="9"/>
        <rFont val="Arial"/>
        <family val="2"/>
      </rPr>
      <t xml:space="preserve"> excess</t>
    </r>
    <r>
      <rPr>
        <i/>
        <sz val="9"/>
        <rFont val="Arial"/>
        <family val="2"/>
      </rPr>
      <t xml:space="preserve"> </t>
    </r>
    <r>
      <rPr>
        <sz val="9"/>
        <rFont val="Arial"/>
        <family val="2"/>
      </rPr>
      <t>of 50.   The spreadsheet will auto calculate the excess</t>
    </r>
    <r>
      <rPr>
        <i/>
        <sz val="9"/>
        <rFont val="Arial"/>
        <family val="2"/>
      </rPr>
      <t xml:space="preserve"> </t>
    </r>
    <r>
      <rPr>
        <i/>
        <u/>
        <sz val="9"/>
        <rFont val="Arial"/>
        <family val="2"/>
      </rPr>
      <t xml:space="preserve">X </t>
    </r>
    <r>
      <rPr>
        <sz val="9"/>
        <rFont val="Arial"/>
        <family val="2"/>
      </rPr>
      <t>mileage</t>
    </r>
    <r>
      <rPr>
        <i/>
        <u/>
        <sz val="9"/>
        <rFont val="Arial"/>
        <family val="2"/>
      </rPr>
      <t xml:space="preserve"> X </t>
    </r>
    <r>
      <rPr>
        <sz val="9"/>
        <rFont val="Arial"/>
        <family val="2"/>
      </rPr>
      <t xml:space="preserve">the qty of vehicles ordered per column.  </t>
    </r>
  </si>
  <si>
    <t>A17a</t>
  </si>
  <si>
    <t>A18a</t>
  </si>
  <si>
    <t>A19a</t>
  </si>
  <si>
    <t>*MUST ORDER* A17 REQUIRES MODULE &amp; HARNESS KIT</t>
  </si>
  <si>
    <t>*MUST ORDER* A18 REQUIRES MODULE &amp; HARNESS KIT</t>
  </si>
  <si>
    <t>*MUST ORDER* A19 REQUIRES MODULE &amp; HARNESS KIT</t>
  </si>
  <si>
    <t>A47</t>
  </si>
  <si>
    <t>CUSTOM SINGLE COLOR</t>
  </si>
  <si>
    <t>PAINT</t>
  </si>
  <si>
    <r>
      <t xml:space="preserve">Use this spread sheet to configure your vehicle(s). </t>
    </r>
    <r>
      <rPr>
        <u/>
        <sz val="10"/>
        <color indexed="10"/>
        <rFont val="Arial"/>
        <family val="2"/>
      </rPr>
      <t xml:space="preserve">You will need to use a separate column for each model type you are ordering.  Use a separate spreadsheet for each model type ordered if it has different options.  </t>
    </r>
    <r>
      <rPr>
        <sz val="10"/>
        <color indexed="10"/>
        <rFont val="Arial"/>
        <family val="2"/>
      </rPr>
      <t xml:space="preserve"> Only complete the Yellow cells in the spreadsheet with the Quantity for the base vehicle and each option you want to order.   When you are done the actual order needs to be entered through the eVA PUNCHOUT Catalog.  CLICK BELOW FOR PUNCH OUT ORDERING GUIDE</t>
    </r>
  </si>
  <si>
    <t>Punchout Catalog Ordering Guide</t>
  </si>
  <si>
    <t>THIS SPREADSHEET IS SOLEY FOR REFERENCE/INTERNAL PURPOSES.  PLEASE ENTER THE ORDER THROUGH THE eVA PUNCH OUT CATALOG</t>
  </si>
  <si>
    <r>
      <t xml:space="preserve">           </t>
    </r>
    <r>
      <rPr>
        <sz val="10"/>
        <color indexed="12"/>
        <rFont val="Arial"/>
        <family val="2"/>
      </rPr>
      <t xml:space="preserve">            </t>
    </r>
    <r>
      <rPr>
        <sz val="11"/>
        <color indexed="12"/>
        <rFont val="Arial"/>
        <family val="2"/>
      </rPr>
      <t xml:space="preserve">         </t>
    </r>
    <r>
      <rPr>
        <b/>
        <sz val="11"/>
        <color indexed="12"/>
        <rFont val="Arial"/>
        <family val="2"/>
      </rPr>
      <t>Configurator</t>
    </r>
    <r>
      <rPr>
        <sz val="11"/>
        <color indexed="12"/>
        <rFont val="Arial"/>
        <family val="2"/>
      </rPr>
      <t xml:space="preserve"> 
</t>
    </r>
    <r>
      <rPr>
        <sz val="10"/>
        <rFont val="Arial"/>
        <family val="2"/>
      </rPr>
      <t xml:space="preserve">
</t>
    </r>
    <r>
      <rPr>
        <b/>
        <u/>
        <sz val="11"/>
        <rFont val="Arial"/>
        <family val="2"/>
      </rPr>
      <t xml:space="preserve">DPS Contract #: </t>
    </r>
    <r>
      <rPr>
        <b/>
        <sz val="11"/>
        <rFont val="Arial"/>
        <family val="2"/>
      </rPr>
      <t xml:space="preserve">    </t>
    </r>
    <r>
      <rPr>
        <b/>
        <sz val="11"/>
        <color indexed="10"/>
        <rFont val="Arial"/>
        <family val="2"/>
      </rPr>
      <t xml:space="preserve"> </t>
    </r>
    <r>
      <rPr>
        <b/>
        <sz val="11"/>
        <color theme="1"/>
        <rFont val="Arial"/>
        <family val="2"/>
      </rPr>
      <t>E194-72948</t>
    </r>
    <r>
      <rPr>
        <b/>
        <sz val="11"/>
        <color indexed="10"/>
        <rFont val="Arial"/>
        <family val="2"/>
      </rPr>
      <t xml:space="preserve">
</t>
    </r>
    <r>
      <rPr>
        <b/>
        <u/>
        <sz val="11"/>
        <color theme="1"/>
        <rFont val="Arial"/>
        <family val="2"/>
      </rPr>
      <t>Effective:</t>
    </r>
    <r>
      <rPr>
        <b/>
        <sz val="11"/>
        <color theme="1"/>
        <rFont val="Arial"/>
        <family val="2"/>
      </rPr>
      <t xml:space="preserve">                </t>
    </r>
    <r>
      <rPr>
        <sz val="11"/>
        <color indexed="10"/>
        <rFont val="Arial"/>
        <family val="2"/>
      </rPr>
      <t>Nov. 1, 2015  to Oct. 31, 2017</t>
    </r>
    <r>
      <rPr>
        <sz val="10"/>
        <rFont val="Arial"/>
        <family val="2"/>
      </rPr>
      <t xml:space="preserve">
</t>
    </r>
    <r>
      <rPr>
        <b/>
        <u/>
        <sz val="10"/>
        <rFont val="Arial"/>
        <family val="2"/>
      </rPr>
      <t>Commodity</t>
    </r>
    <r>
      <rPr>
        <b/>
        <sz val="10"/>
        <rFont val="Arial"/>
        <family val="2"/>
      </rPr>
      <t>:</t>
    </r>
    <r>
      <rPr>
        <sz val="10"/>
        <rFont val="Arial"/>
        <family val="2"/>
      </rPr>
      <t xml:space="preserve">              Harley-Davidson FLHTP Police Motorcycle
</t>
    </r>
    <r>
      <rPr>
        <b/>
        <u/>
        <sz val="10"/>
        <rFont val="Arial"/>
        <family val="2"/>
      </rPr>
      <t>eVA Vendor:</t>
    </r>
    <r>
      <rPr>
        <sz val="10"/>
        <rFont val="Arial"/>
        <family val="2"/>
      </rPr>
      <t xml:space="preserve">             G &amp; G Motorcycles, Inc.</t>
    </r>
    <r>
      <rPr>
        <b/>
        <sz val="10"/>
        <rFont val="Arial"/>
        <family val="2"/>
      </rPr>
      <t xml:space="preserve">  (</t>
    </r>
    <r>
      <rPr>
        <b/>
        <sz val="10"/>
        <color rgb="FFFF0000"/>
        <rFont val="Arial"/>
        <family val="2"/>
      </rPr>
      <t>USE</t>
    </r>
    <r>
      <rPr>
        <b/>
        <sz val="10"/>
        <rFont val="Arial"/>
        <family val="2"/>
      </rPr>
      <t xml:space="preserve"> eVA ID#VS0000009746)</t>
    </r>
    <r>
      <rPr>
        <sz val="10"/>
        <rFont val="Arial"/>
        <family val="2"/>
      </rPr>
      <t xml:space="preserve">
</t>
    </r>
    <r>
      <rPr>
        <b/>
        <u/>
        <sz val="10"/>
        <rFont val="Arial"/>
        <family val="2"/>
      </rPr>
      <t>NIGP Commodity Code:</t>
    </r>
    <r>
      <rPr>
        <b/>
        <sz val="10"/>
        <rFont val="Arial"/>
        <family val="2"/>
      </rPr>
      <t xml:space="preserve"> </t>
    </r>
    <r>
      <rPr>
        <sz val="10"/>
        <rFont val="Arial"/>
        <family val="2"/>
      </rPr>
      <t xml:space="preserve"> 07156
</t>
    </r>
    <r>
      <rPr>
        <sz val="8"/>
        <rFont val="Arial"/>
        <family val="2"/>
      </rPr>
      <t xml:space="preserve">This form is NOT intended for ordering purposes.  Please use this spreadsheet as a reference. a separate spreadsheet for more models with different configurations/options.  Be sure to enter your order through the eVA PUNCHOUT CATALOG.   Complete the yellow blocks only.
</t>
    </r>
  </si>
  <si>
    <r>
      <t xml:space="preserve">12" MID PROFILE WINDSCREEN </t>
    </r>
    <r>
      <rPr>
        <i/>
        <sz val="9"/>
        <color rgb="FFFF0000"/>
        <rFont val="Arial"/>
        <family val="2"/>
      </rPr>
      <t>(Instead of standard 15" Mid Profile windscreen)</t>
    </r>
  </si>
  <si>
    <r>
      <t xml:space="preserve">10" MID PROFILE WINDSCREEN, LIGHT SMOKE </t>
    </r>
    <r>
      <rPr>
        <sz val="9"/>
        <color rgb="FFFF0000"/>
        <rFont val="Arial"/>
        <family val="2"/>
      </rPr>
      <t>(</t>
    </r>
    <r>
      <rPr>
        <i/>
        <sz val="9"/>
        <color rgb="FFFF0000"/>
        <rFont val="Arial"/>
        <family val="2"/>
      </rPr>
      <t>instead of standard 15" Mid Profile windscreen)</t>
    </r>
  </si>
  <si>
    <t>HARLEY DAVIDSON SLIP-ON MUFFLERS INCLUDING PRO STREET TUNER/CLAMPS</t>
  </si>
  <si>
    <r>
      <rPr>
        <b/>
        <sz val="11"/>
        <color rgb="FF000099"/>
        <rFont val="Arial"/>
        <family val="2"/>
      </rPr>
      <t xml:space="preserve">BASE Motorcycle:  </t>
    </r>
    <r>
      <rPr>
        <b/>
        <sz val="11"/>
        <color rgb="FFFF0000"/>
        <rFont val="Arial"/>
        <family val="2"/>
      </rPr>
      <t>2017</t>
    </r>
    <r>
      <rPr>
        <b/>
        <sz val="11"/>
        <color rgb="FF000099"/>
        <rFont val="Arial"/>
        <family val="2"/>
      </rPr>
      <t xml:space="preserve"> Harley-Davidson FLHTP Electra Glide Police Motorcycle, </t>
    </r>
    <r>
      <rPr>
        <sz val="11"/>
        <color theme="1"/>
        <rFont val="Arial"/>
        <family val="2"/>
      </rPr>
      <t xml:space="preserve">including all specifications listed in the contract base motorcycle and shipping up to 50 miles.   </t>
    </r>
    <r>
      <rPr>
        <b/>
        <sz val="10"/>
        <color rgb="FFFF0000"/>
        <rFont val="Arial"/>
        <family val="2"/>
      </rPr>
      <t>Note:</t>
    </r>
    <r>
      <rPr>
        <sz val="10"/>
        <color rgb="FFFF0000"/>
        <rFont val="Arial"/>
        <family val="2"/>
      </rPr>
      <t xml:space="preserve"> Non-VSP entities </t>
    </r>
    <r>
      <rPr>
        <sz val="10"/>
        <color theme="1"/>
        <rFont val="Arial"/>
        <family val="2"/>
      </rPr>
      <t xml:space="preserve">- </t>
    </r>
    <r>
      <rPr>
        <sz val="10"/>
        <color rgb="FFFF0000"/>
        <rFont val="Arial"/>
        <family val="2"/>
      </rPr>
      <t>jurisdictions that do not have two-tone paint, fill out lines LINES D1 and A47 for CUSTOM SINGLE PAINT COLORS</t>
    </r>
  </si>
  <si>
    <t>A48</t>
  </si>
  <si>
    <t xml:space="preserve">CONTOURED HEATED GRIPS </t>
  </si>
  <si>
    <t>56512-08A</t>
  </si>
  <si>
    <t>A49</t>
  </si>
  <si>
    <t>DUAL HALOGEN HEADLIGHT/WIRING HARNESS</t>
  </si>
  <si>
    <t>67700032</t>
  </si>
  <si>
    <t>A50</t>
  </si>
  <si>
    <t>ADJUSTABLE BREAK AND CLUTCH LEVERS</t>
  </si>
  <si>
    <t>B140-C150</t>
  </si>
  <si>
    <t>A51</t>
  </si>
  <si>
    <t>EXTENDED BREAK LEVER, SOLID CHROME</t>
  </si>
  <si>
    <t>SB014P+1</t>
  </si>
  <si>
    <t>A52</t>
  </si>
  <si>
    <t>RADIO BRACKET AND INSTALLATION OF MOTOROLA RADIO</t>
  </si>
  <si>
    <t>Radio Bracket Kit</t>
  </si>
  <si>
    <t>A53</t>
  </si>
  <si>
    <t>EG-M016</t>
  </si>
  <si>
    <t>BRACKET FOR MOUNTING MOTOROLA RADIO AND 3 ION LIGHTS</t>
  </si>
  <si>
    <t>A54</t>
  </si>
  <si>
    <t>APM36-KIT</t>
  </si>
  <si>
    <t>A55</t>
  </si>
  <si>
    <t xml:space="preserve">WILEY MANUFACTURING STAFFORD SMALL POLICE LOCKER INCLUDING BRAKE LIGHT AND 3 TOMAR LED LIGHTS. SPECIFY COLOR. </t>
  </si>
  <si>
    <t>WILEY MANUFACTURING ARLINGTON PATROL MASTER LOCKER INCLUDING BRAKE LIGHT AND 5 TOMAR LED LIGHTS. SPECIFY COLOR.</t>
  </si>
  <si>
    <t>G36S-KIT</t>
  </si>
  <si>
    <t>HOUSTON STYLE PAINT (VIVID BLACK WITH BIRCH WHITE PANELS)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</si>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</sst>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44" formatCode="_(&quot;$&quot;* #,##0.00_);_(&quot;$&quot;* \(#,##0.00\);_(&quot;$&quot;* &quot;-&quot;??_);_(@_)"/>
    <numFmt numFmtId="164" formatCode="&quot;$&quot;#,##0.00"/>
  </numFmts>
  <fonts count="54" x14ac:knownFonts="1">
    <font>
      <sz val="10"/>
      <name val="Arial"/>
    </font>
    <font>
      <sz val="10"/>
      <color theme="1"/>
      <name val="Arial"/>
      <family val="2"/>
    </font>
    <font>
      <sz val="10"/>
      <name val="Arial"/>
      <family val="2"/>
    </font>
    <font>
      <sz val="14"/>
      <name val="Arial"/>
      <family val="2"/>
    </font>
    <font>
      <sz val="8"/>
      <name val="Arial"/>
      <family val="2"/>
    </font>
    <font>
      <b/>
      <sz val="8"/>
      <color indexed="81"/>
      <name val="Tahoma"/>
      <family val="2"/>
    </font>
    <font>
      <sz val="8"/>
      <name val="Arial"/>
      <family val="2"/>
    </font>
    <font>
      <b/>
      <sz val="10"/>
      <name val="Arial"/>
      <family val="2"/>
    </font>
    <font>
      <sz val="10"/>
      <name val="Arial"/>
      <family val="2"/>
    </font>
    <font>
      <b/>
      <u/>
      <sz val="10"/>
      <name val="Arial"/>
      <family val="2"/>
    </font>
    <font>
      <b/>
      <sz val="8"/>
      <name val="Arial"/>
      <family val="2"/>
    </font>
    <font>
      <b/>
      <sz val="11"/>
      <name val="Arial"/>
      <family val="2"/>
    </font>
    <font>
      <b/>
      <sz val="11"/>
      <color indexed="10"/>
      <name val="Arial"/>
      <family val="2"/>
    </font>
    <font>
      <b/>
      <sz val="11"/>
      <color indexed="12"/>
      <name val="Arial"/>
      <family val="2"/>
    </font>
    <font>
      <sz val="10"/>
      <color indexed="12"/>
      <name val="Arial"/>
      <family val="2"/>
    </font>
    <font>
      <sz val="11"/>
      <color indexed="12"/>
      <name val="Arial"/>
      <family val="2"/>
    </font>
    <font>
      <b/>
      <sz val="10"/>
      <color indexed="12"/>
      <name val="Arial"/>
      <family val="2"/>
    </font>
    <font>
      <sz val="10"/>
      <color indexed="12"/>
      <name val="Arial"/>
      <family val="2"/>
    </font>
    <font>
      <b/>
      <sz val="14"/>
      <color indexed="10"/>
      <name val="Arial"/>
      <family val="2"/>
    </font>
    <font>
      <sz val="10"/>
      <color indexed="8"/>
      <name val="Arial"/>
      <family val="2"/>
    </font>
    <font>
      <u/>
      <sz val="10"/>
      <name val="Arial"/>
      <family val="2"/>
    </font>
    <font>
      <sz val="9"/>
      <name val="Arial"/>
      <family val="2"/>
    </font>
    <font>
      <sz val="11"/>
      <name val="Arial"/>
      <family val="2"/>
    </font>
    <font>
      <b/>
      <sz val="12"/>
      <color indexed="10"/>
      <name val="Arial"/>
      <family val="2"/>
    </font>
    <font>
      <b/>
      <u/>
      <sz val="12"/>
      <color indexed="10"/>
      <name val="Arial"/>
      <family val="2"/>
    </font>
    <font>
      <b/>
      <sz val="12"/>
      <name val="Arial"/>
      <family val="2"/>
    </font>
    <font>
      <sz val="8"/>
      <color indexed="81"/>
      <name val="Tahoma"/>
      <family val="2"/>
    </font>
    <font>
      <sz val="10"/>
      <color rgb="FFFF0000"/>
      <name val="Arial"/>
      <family val="2"/>
    </font>
    <font>
      <b/>
      <sz val="10"/>
      <color rgb="FFFF0000"/>
      <name val="Arial"/>
      <family val="2"/>
    </font>
    <font>
      <u/>
      <sz val="10"/>
      <color rgb="FFFF0000"/>
      <name val="Arial"/>
      <family val="2"/>
    </font>
    <font>
      <sz val="10"/>
      <color theme="1"/>
      <name val="Arial"/>
      <family val="2"/>
    </font>
    <font>
      <b/>
      <sz val="11"/>
      <color theme="1"/>
      <name val="Arial"/>
      <family val="2"/>
    </font>
    <font>
      <sz val="11"/>
      <color indexed="10"/>
      <name val="Arial"/>
      <family val="2"/>
    </font>
    <font>
      <sz val="9"/>
      <color theme="1"/>
      <name val="Arial"/>
      <family val="2"/>
    </font>
    <font>
      <b/>
      <sz val="11"/>
      <color rgb="FF000099"/>
      <name val="Arial"/>
      <family val="2"/>
    </font>
    <font>
      <i/>
      <sz val="10"/>
      <name val="Arial"/>
      <family val="2"/>
    </font>
    <font>
      <i/>
      <sz val="9"/>
      <name val="Arial"/>
      <family val="2"/>
    </font>
    <font>
      <i/>
      <u/>
      <sz val="9"/>
      <name val="Arial"/>
      <family val="2"/>
    </font>
    <font>
      <i/>
      <sz val="14"/>
      <name val="Arial"/>
      <family val="2"/>
    </font>
    <font>
      <sz val="11"/>
      <color theme="1"/>
      <name val="Arial"/>
      <family val="2"/>
    </font>
    <font>
      <i/>
      <sz val="8"/>
      <name val="Arial"/>
      <family val="2"/>
    </font>
    <font>
      <sz val="10"/>
      <color rgb="FF000000"/>
      <name val="Arial"/>
      <family val="2"/>
    </font>
    <font>
      <b/>
      <u/>
      <sz val="10"/>
      <color rgb="FF000000"/>
      <name val="Arial"/>
      <family val="2"/>
    </font>
    <font>
      <i/>
      <u/>
      <sz val="14"/>
      <name val="Arial"/>
      <family val="2"/>
    </font>
    <font>
      <b/>
      <u/>
      <sz val="11"/>
      <name val="Arial"/>
      <family val="2"/>
    </font>
    <font>
      <b/>
      <u/>
      <sz val="11"/>
      <color theme="1"/>
      <name val="Arial"/>
      <family val="2"/>
    </font>
    <font>
      <sz val="10"/>
      <color indexed="10"/>
      <name val="Arial"/>
      <family val="2"/>
    </font>
    <font>
      <u/>
      <sz val="10"/>
      <color indexed="10"/>
      <name val="Arial"/>
      <family val="2"/>
    </font>
    <font>
      <b/>
      <u/>
      <sz val="12"/>
      <color rgb="FFFF0000"/>
      <name val="Arial"/>
      <family val="2"/>
    </font>
    <font>
      <u/>
      <sz val="10"/>
      <color theme="10"/>
      <name val="Arial"/>
      <family val="2"/>
    </font>
    <font>
      <b/>
      <u/>
      <sz val="10"/>
      <color rgb="FFFF0000"/>
      <name val="Arial"/>
      <family val="2"/>
    </font>
    <font>
      <b/>
      <sz val="11"/>
      <color rgb="FFFF0000"/>
      <name val="Arial"/>
      <family val="2"/>
    </font>
    <font>
      <i/>
      <sz val="9"/>
      <color rgb="FFFF0000"/>
      <name val="Arial"/>
      <family val="2"/>
    </font>
    <font>
      <sz val="9"/>
      <color rgb="FFFF0000"/>
      <name val="Arial"/>
      <family val="2"/>
    </font>
  </fonts>
  <fills count="7">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solid">
        <fgColor theme="0" tint="-0.34998626667073579"/>
        <bgColor indexed="64"/>
      </patternFill>
    </fill>
    <fill>
      <patternFill patternType="solid">
        <fgColor rgb="FFFFFF00"/>
        <bgColor indexed="64"/>
      </patternFill>
    </fill>
  </fills>
  <borders count="75">
    <border>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n">
        <color indexed="64"/>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ck">
        <color indexed="64"/>
      </left>
      <right/>
      <top style="medium">
        <color indexed="64"/>
      </top>
      <bottom/>
      <diagonal/>
    </border>
    <border>
      <left/>
      <right/>
      <top style="medium">
        <color indexed="64"/>
      </top>
      <bottom/>
      <diagonal/>
    </border>
    <border>
      <left style="thick">
        <color indexed="64"/>
      </left>
      <right/>
      <top/>
      <bottom/>
      <diagonal/>
    </border>
    <border>
      <left/>
      <right style="thick">
        <color indexed="64"/>
      </right>
      <top style="medium">
        <color indexed="64"/>
      </top>
      <bottom/>
      <diagonal/>
    </border>
    <border>
      <left/>
      <right style="thick">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thick">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ck">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right style="thin">
        <color indexed="64"/>
      </right>
      <top/>
      <bottom style="medium">
        <color indexed="64"/>
      </bottom>
      <diagonal/>
    </border>
    <border>
      <left style="thick">
        <color indexed="64"/>
      </left>
      <right style="thin">
        <color indexed="64"/>
      </right>
      <top/>
      <bottom style="medium">
        <color indexed="64"/>
      </bottom>
      <diagonal/>
    </border>
  </borders>
  <cellStyleXfs count="4">
    <xf numFmtId="0" fontId="0" fillId="0" borderId="0"/>
    <xf numFmtId="44" fontId="2" fillId="0" borderId="0" applyFont="0" applyFill="0" applyBorder="0" applyAlignment="0" applyProtection="0"/>
    <xf numFmtId="0" fontId="2" fillId="0" borderId="0"/>
    <xf numFmtId="0" fontId="49" fillId="0" borderId="0" applyNumberFormat="0" applyFill="0" applyBorder="0" applyAlignment="0" applyProtection="0"/>
  </cellStyleXfs>
  <cellXfs count="150">
    <xf numFmtId="0" fontId="0" fillId="0" borderId="0" xfId="0"/>
    <xf numFmtId="44" fontId="0" fillId="0" borderId="0" xfId="1" applyFont="1"/>
    <xf numFmtId="0" fontId="0" fillId="0" borderId="1" xfId="0" applyBorder="1"/>
    <xf numFmtId="0" fontId="0" fillId="0" borderId="0" xfId="0" applyBorder="1"/>
    <xf numFmtId="0" fontId="6" fillId="0" borderId="0" xfId="0" applyFont="1" applyAlignment="1">
      <alignment horizontal="center"/>
    </xf>
    <xf numFmtId="0" fontId="2" fillId="0" borderId="0" xfId="0" applyFont="1"/>
    <xf numFmtId="0" fontId="2" fillId="0" borderId="1" xfId="0" applyFont="1" applyBorder="1"/>
    <xf numFmtId="0" fontId="2" fillId="0" borderId="0" xfId="0" applyFont="1" applyBorder="1"/>
    <xf numFmtId="44" fontId="0" fillId="2" borderId="2" xfId="1" applyNumberFormat="1" applyFont="1" applyFill="1" applyBorder="1" applyProtection="1">
      <protection hidden="1"/>
    </xf>
    <xf numFmtId="44" fontId="7" fillId="2" borderId="4" xfId="0" applyNumberFormat="1" applyFont="1" applyFill="1" applyBorder="1" applyProtection="1">
      <protection hidden="1"/>
    </xf>
    <xf numFmtId="44" fontId="7" fillId="2" borderId="5" xfId="0" applyNumberFormat="1" applyFont="1" applyFill="1" applyBorder="1" applyProtection="1">
      <protection hidden="1"/>
    </xf>
    <xf numFmtId="44" fontId="7" fillId="2" borderId="6" xfId="0" applyNumberFormat="1" applyFont="1" applyFill="1" applyBorder="1" applyProtection="1">
      <protection hidden="1"/>
    </xf>
    <xf numFmtId="44" fontId="7" fillId="2" borderId="7" xfId="0" applyNumberFormat="1" applyFont="1" applyFill="1" applyBorder="1" applyProtection="1">
      <protection hidden="1"/>
    </xf>
    <xf numFmtId="1" fontId="0" fillId="3" borderId="8" xfId="0" applyNumberFormat="1" applyFill="1" applyBorder="1" applyAlignment="1" applyProtection="1">
      <alignment horizontal="center"/>
      <protection locked="0"/>
    </xf>
    <xf numFmtId="1" fontId="0" fillId="3" borderId="9" xfId="0" applyNumberFormat="1" applyFill="1" applyBorder="1" applyAlignment="1" applyProtection="1">
      <alignment horizontal="center"/>
      <protection locked="0"/>
    </xf>
    <xf numFmtId="1" fontId="0" fillId="3" borderId="16" xfId="0" applyNumberFormat="1" applyFill="1" applyBorder="1" applyAlignment="1" applyProtection="1">
      <alignment horizontal="center"/>
      <protection locked="0"/>
    </xf>
    <xf numFmtId="44" fontId="0" fillId="2" borderId="17" xfId="1" applyNumberFormat="1" applyFont="1" applyFill="1" applyBorder="1" applyProtection="1">
      <protection hidden="1"/>
    </xf>
    <xf numFmtId="44" fontId="0" fillId="2" borderId="14" xfId="1" applyNumberFormat="1" applyFont="1" applyFill="1" applyBorder="1" applyProtection="1">
      <protection hidden="1"/>
    </xf>
    <xf numFmtId="1" fontId="0" fillId="3" borderId="19" xfId="0" applyNumberFormat="1" applyFill="1" applyBorder="1" applyAlignment="1" applyProtection="1">
      <alignment horizontal="center"/>
      <protection locked="0"/>
    </xf>
    <xf numFmtId="1" fontId="0" fillId="3" borderId="18" xfId="0" applyNumberFormat="1" applyFill="1" applyBorder="1" applyAlignment="1" applyProtection="1">
      <alignment horizontal="center"/>
      <protection locked="0"/>
    </xf>
    <xf numFmtId="1" fontId="0" fillId="3" borderId="20" xfId="0" applyNumberFormat="1" applyFill="1" applyBorder="1" applyAlignment="1" applyProtection="1">
      <alignment horizontal="center"/>
      <protection locked="0"/>
    </xf>
    <xf numFmtId="44" fontId="0" fillId="2" borderId="12" xfId="1" applyNumberFormat="1" applyFont="1" applyFill="1" applyBorder="1" applyProtection="1">
      <protection hidden="1"/>
    </xf>
    <xf numFmtId="1" fontId="0" fillId="3" borderId="41" xfId="0" applyNumberFormat="1" applyFill="1" applyBorder="1" applyAlignment="1" applyProtection="1">
      <alignment horizontal="center"/>
      <protection locked="0"/>
    </xf>
    <xf numFmtId="44" fontId="0" fillId="2" borderId="40" xfId="1" applyNumberFormat="1" applyFont="1" applyFill="1" applyBorder="1" applyProtection="1">
      <protection hidden="1"/>
    </xf>
    <xf numFmtId="1" fontId="0" fillId="3" borderId="23" xfId="0" applyNumberFormat="1" applyFill="1" applyBorder="1" applyAlignment="1" applyProtection="1">
      <alignment horizontal="center"/>
      <protection locked="0"/>
    </xf>
    <xf numFmtId="44" fontId="0" fillId="2" borderId="15" xfId="1" applyNumberFormat="1" applyFont="1" applyFill="1" applyBorder="1" applyProtection="1">
      <protection hidden="1"/>
    </xf>
    <xf numFmtId="1" fontId="0" fillId="3" borderId="26" xfId="0" applyNumberFormat="1" applyFill="1" applyBorder="1" applyAlignment="1" applyProtection="1">
      <alignment horizontal="center"/>
      <protection locked="0"/>
    </xf>
    <xf numFmtId="1" fontId="0" fillId="3" borderId="43" xfId="0" applyNumberFormat="1" applyFill="1" applyBorder="1" applyAlignment="1" applyProtection="1">
      <alignment horizontal="center"/>
      <protection locked="0"/>
    </xf>
    <xf numFmtId="44" fontId="0" fillId="2" borderId="42" xfId="1" applyNumberFormat="1" applyFont="1" applyFill="1" applyBorder="1" applyProtection="1">
      <protection hidden="1"/>
    </xf>
    <xf numFmtId="44" fontId="0" fillId="2" borderId="44" xfId="1" applyNumberFormat="1" applyFont="1" applyFill="1" applyBorder="1" applyProtection="1">
      <protection hidden="1"/>
    </xf>
    <xf numFmtId="1" fontId="19" fillId="3" borderId="43" xfId="0" applyNumberFormat="1" applyFont="1" applyFill="1" applyBorder="1" applyAlignment="1" applyProtection="1">
      <alignment horizontal="center"/>
      <protection locked="0"/>
    </xf>
    <xf numFmtId="44" fontId="0" fillId="2" borderId="45" xfId="1" applyNumberFormat="1" applyFont="1" applyFill="1" applyBorder="1" applyProtection="1">
      <protection hidden="1"/>
    </xf>
    <xf numFmtId="1" fontId="0" fillId="3" borderId="46" xfId="0" applyNumberFormat="1" applyFill="1" applyBorder="1" applyAlignment="1" applyProtection="1">
      <alignment horizontal="center"/>
      <protection locked="0"/>
    </xf>
    <xf numFmtId="0" fontId="22" fillId="0" borderId="47" xfId="0" applyFont="1" applyBorder="1" applyAlignment="1" applyProtection="1">
      <alignment vertical="center" wrapText="1"/>
      <protection hidden="1"/>
    </xf>
    <xf numFmtId="0" fontId="7" fillId="0" borderId="47" xfId="0" applyFont="1" applyBorder="1" applyAlignment="1" applyProtection="1">
      <alignment horizontal="center" vertical="center" wrapText="1"/>
      <protection hidden="1"/>
    </xf>
    <xf numFmtId="44" fontId="7" fillId="0" borderId="48" xfId="1" applyFont="1" applyBorder="1" applyAlignment="1" applyProtection="1">
      <alignment vertical="center"/>
      <protection hidden="1"/>
    </xf>
    <xf numFmtId="0" fontId="0" fillId="0" borderId="42" xfId="0" applyBorder="1" applyAlignment="1" applyProtection="1">
      <alignment horizontal="center" vertical="center"/>
      <protection hidden="1"/>
    </xf>
    <xf numFmtId="0" fontId="11" fillId="0" borderId="42" xfId="0" applyFont="1" applyBorder="1" applyAlignment="1" applyProtection="1">
      <alignment vertical="center" wrapText="1"/>
      <protection hidden="1"/>
    </xf>
    <xf numFmtId="0" fontId="2" fillId="0" borderId="42" xfId="0" applyFont="1" applyBorder="1" applyAlignment="1" applyProtection="1">
      <alignment horizontal="center" vertical="center" wrapText="1"/>
      <protection hidden="1"/>
    </xf>
    <xf numFmtId="0" fontId="2" fillId="0" borderId="47" xfId="0" applyFont="1" applyBorder="1" applyAlignment="1" applyProtection="1">
      <alignment horizontal="center" vertical="center" wrapText="1"/>
      <protection hidden="1"/>
    </xf>
    <xf numFmtId="0" fontId="20" fillId="0" borderId="17" xfId="0" applyFont="1" applyBorder="1" applyAlignment="1" applyProtection="1">
      <alignment horizontal="center" vertical="center" wrapText="1"/>
      <protection hidden="1"/>
    </xf>
    <xf numFmtId="0" fontId="2" fillId="0" borderId="56" xfId="0" applyFont="1" applyBorder="1" applyAlignment="1" applyProtection="1">
      <alignment vertical="center" wrapText="1"/>
      <protection hidden="1"/>
    </xf>
    <xf numFmtId="0" fontId="21" fillId="0" borderId="50" xfId="0" applyFont="1" applyBorder="1" applyAlignment="1" applyProtection="1">
      <alignment horizontal="center" vertical="center" wrapText="1"/>
      <protection hidden="1"/>
    </xf>
    <xf numFmtId="7" fontId="30" fillId="0" borderId="51" xfId="1" applyNumberFormat="1" applyFont="1" applyBorder="1" applyAlignment="1" applyProtection="1">
      <alignment vertical="center" wrapText="1"/>
      <protection hidden="1"/>
    </xf>
    <xf numFmtId="0" fontId="20" fillId="0" borderId="58" xfId="0" applyFont="1" applyBorder="1" applyAlignment="1" applyProtection="1">
      <alignment horizontal="center" vertical="center" wrapText="1"/>
      <protection hidden="1"/>
    </xf>
    <xf numFmtId="0" fontId="2" fillId="0" borderId="57" xfId="0" applyFont="1" applyBorder="1" applyAlignment="1" applyProtection="1">
      <alignment vertical="center" wrapText="1"/>
      <protection hidden="1"/>
    </xf>
    <xf numFmtId="0" fontId="21" fillId="0" borderId="52" xfId="0" applyFont="1" applyBorder="1" applyAlignment="1" applyProtection="1">
      <alignment horizontal="center" vertical="center" wrapText="1"/>
      <protection hidden="1"/>
    </xf>
    <xf numFmtId="164" fontId="30" fillId="0" borderId="12" xfId="1" applyNumberFormat="1" applyFont="1" applyBorder="1" applyAlignment="1" applyProtection="1">
      <alignment vertical="center" wrapText="1"/>
      <protection hidden="1"/>
    </xf>
    <xf numFmtId="0" fontId="20" fillId="0" borderId="55" xfId="0" applyFont="1" applyBorder="1" applyAlignment="1" applyProtection="1">
      <alignment horizontal="center" vertical="center" wrapText="1"/>
      <protection hidden="1"/>
    </xf>
    <xf numFmtId="0" fontId="20" fillId="0" borderId="59" xfId="0" applyFont="1" applyBorder="1" applyAlignment="1" applyProtection="1">
      <alignment horizontal="center" vertical="center" wrapText="1"/>
      <protection hidden="1"/>
    </xf>
    <xf numFmtId="0" fontId="29" fillId="0" borderId="13" xfId="0" applyFont="1" applyBorder="1" applyAlignment="1" applyProtection="1">
      <alignment horizontal="center" vertical="center" wrapText="1"/>
      <protection hidden="1"/>
    </xf>
    <xf numFmtId="0" fontId="35" fillId="0" borderId="53" xfId="0" applyFont="1" applyBorder="1" applyAlignment="1" applyProtection="1">
      <alignment horizontal="center" vertical="center" wrapText="1"/>
      <protection hidden="1"/>
    </xf>
    <xf numFmtId="40" fontId="30" fillId="0" borderId="54" xfId="1" applyNumberFormat="1" applyFont="1" applyBorder="1" applyAlignment="1" applyProtection="1">
      <alignment vertical="center" wrapText="1"/>
      <protection hidden="1"/>
    </xf>
    <xf numFmtId="0" fontId="29" fillId="0" borderId="55" xfId="0" applyFont="1" applyBorder="1" applyAlignment="1" applyProtection="1">
      <alignment horizontal="center" vertical="center" wrapText="1"/>
      <protection hidden="1"/>
    </xf>
    <xf numFmtId="0" fontId="2" fillId="0" borderId="2" xfId="0" applyFont="1" applyBorder="1" applyAlignment="1" applyProtection="1">
      <alignment vertical="center" wrapText="1"/>
      <protection hidden="1"/>
    </xf>
    <xf numFmtId="0" fontId="35" fillId="0" borderId="8" xfId="0" applyFont="1" applyBorder="1" applyAlignment="1" applyProtection="1">
      <alignment horizontal="center" vertical="center" wrapText="1"/>
      <protection hidden="1"/>
    </xf>
    <xf numFmtId="40" fontId="30" fillId="0" borderId="49" xfId="1" applyNumberFormat="1" applyFont="1" applyBorder="1" applyAlignment="1" applyProtection="1">
      <alignment vertical="center" wrapText="1"/>
      <protection hidden="1"/>
    </xf>
    <xf numFmtId="44" fontId="7" fillId="2" borderId="10" xfId="0" applyNumberFormat="1" applyFont="1" applyFill="1" applyBorder="1" applyAlignment="1" applyProtection="1">
      <alignment horizontal="center"/>
      <protection hidden="1"/>
    </xf>
    <xf numFmtId="44" fontId="7" fillId="2" borderId="4" xfId="0" applyNumberFormat="1" applyFont="1" applyFill="1" applyBorder="1" applyAlignment="1" applyProtection="1">
      <alignment horizontal="center"/>
      <protection hidden="1"/>
    </xf>
    <xf numFmtId="1" fontId="7" fillId="2" borderId="11" xfId="0" applyNumberFormat="1" applyFont="1" applyFill="1" applyBorder="1" applyAlignment="1" applyProtection="1">
      <alignment horizontal="center"/>
      <protection hidden="1"/>
    </xf>
    <xf numFmtId="1" fontId="7" fillId="2" borderId="6" xfId="0" applyNumberFormat="1" applyFont="1" applyFill="1" applyBorder="1" applyAlignment="1" applyProtection="1">
      <alignment horizontal="center"/>
      <protection hidden="1"/>
    </xf>
    <xf numFmtId="0" fontId="27" fillId="0" borderId="47" xfId="0" applyFont="1" applyBorder="1" applyAlignment="1" applyProtection="1">
      <alignment horizontal="left" vertical="center" wrapText="1"/>
      <protection hidden="1"/>
    </xf>
    <xf numFmtId="0" fontId="2" fillId="0" borderId="60" xfId="0" applyFont="1" applyBorder="1" applyAlignment="1" applyProtection="1">
      <alignment vertical="center" wrapText="1"/>
      <protection hidden="1"/>
    </xf>
    <xf numFmtId="0" fontId="2" fillId="0" borderId="57" xfId="0" applyFont="1" applyBorder="1" applyAlignment="1" applyProtection="1">
      <alignment vertical="center"/>
    </xf>
    <xf numFmtId="0" fontId="2" fillId="0" borderId="57" xfId="0" applyFont="1" applyBorder="1" applyAlignment="1" applyProtection="1">
      <alignment vertical="center" wrapText="1"/>
    </xf>
    <xf numFmtId="0" fontId="41" fillId="0" borderId="57" xfId="0" applyFont="1" applyBorder="1" applyAlignment="1" applyProtection="1">
      <alignment vertical="center"/>
    </xf>
    <xf numFmtId="40" fontId="20" fillId="0" borderId="14" xfId="0" applyNumberFormat="1" applyFont="1" applyBorder="1" applyAlignment="1" applyProtection="1">
      <alignment horizontal="center" vertical="center" wrapText="1"/>
      <protection hidden="1"/>
    </xf>
    <xf numFmtId="40" fontId="0" fillId="0" borderId="2" xfId="0" applyNumberFormat="1" applyBorder="1" applyAlignment="1">
      <alignment vertical="center" wrapText="1"/>
    </xf>
    <xf numFmtId="49" fontId="0" fillId="0" borderId="2" xfId="0" applyNumberFormat="1" applyBorder="1" applyAlignment="1">
      <alignment vertical="center"/>
    </xf>
    <xf numFmtId="40" fontId="20" fillId="0" borderId="2" xfId="0" applyNumberFormat="1" applyFont="1" applyBorder="1" applyAlignment="1" applyProtection="1">
      <alignment horizontal="center" vertical="center" wrapText="1"/>
      <protection hidden="1"/>
    </xf>
    <xf numFmtId="40" fontId="2" fillId="0" borderId="2" xfId="0" applyNumberFormat="1" applyFont="1" applyBorder="1" applyAlignment="1">
      <alignment vertical="center" wrapText="1"/>
    </xf>
    <xf numFmtId="44" fontId="0" fillId="0" borderId="2" xfId="1" applyFont="1" applyBorder="1" applyAlignment="1">
      <alignment vertical="center"/>
    </xf>
    <xf numFmtId="44" fontId="0" fillId="2" borderId="61" xfId="1" applyNumberFormat="1" applyFont="1" applyFill="1" applyBorder="1" applyProtection="1">
      <protection hidden="1"/>
    </xf>
    <xf numFmtId="44" fontId="0" fillId="2" borderId="62" xfId="1" applyNumberFormat="1" applyFont="1" applyFill="1" applyBorder="1" applyProtection="1">
      <protection hidden="1"/>
    </xf>
    <xf numFmtId="1" fontId="0" fillId="3" borderId="63" xfId="0" applyNumberFormat="1" applyFill="1" applyBorder="1" applyAlignment="1" applyProtection="1">
      <alignment horizontal="center"/>
      <protection locked="0"/>
    </xf>
    <xf numFmtId="44" fontId="0" fillId="2" borderId="51" xfId="1" applyNumberFormat="1" applyFont="1" applyFill="1" applyBorder="1" applyProtection="1">
      <protection hidden="1"/>
    </xf>
    <xf numFmtId="44" fontId="0" fillId="2" borderId="64" xfId="1" applyNumberFormat="1" applyFont="1" applyFill="1" applyBorder="1" applyProtection="1">
      <protection hidden="1"/>
    </xf>
    <xf numFmtId="0" fontId="28" fillId="0" borderId="0" xfId="0" applyFont="1"/>
    <xf numFmtId="40" fontId="20" fillId="0" borderId="13" xfId="0" applyNumberFormat="1" applyFont="1" applyBorder="1" applyAlignment="1" applyProtection="1">
      <alignment horizontal="center" vertical="center" wrapText="1"/>
      <protection hidden="1"/>
    </xf>
    <xf numFmtId="44" fontId="0" fillId="2" borderId="37" xfId="1" applyNumberFormat="1" applyFont="1" applyFill="1" applyBorder="1" applyProtection="1">
      <protection hidden="1"/>
    </xf>
    <xf numFmtId="44" fontId="0" fillId="2" borderId="3" xfId="1" applyNumberFormat="1" applyFont="1" applyFill="1" applyBorder="1" applyProtection="1">
      <protection hidden="1"/>
    </xf>
    <xf numFmtId="40" fontId="2" fillId="0" borderId="3" xfId="0" applyNumberFormat="1" applyFont="1" applyBorder="1" applyAlignment="1">
      <alignment vertical="center" wrapText="1"/>
    </xf>
    <xf numFmtId="49" fontId="2" fillId="0" borderId="3" xfId="0" applyNumberFormat="1" applyFont="1" applyBorder="1" applyAlignment="1">
      <alignment vertical="center"/>
    </xf>
    <xf numFmtId="1" fontId="0" fillId="3" borderId="2" xfId="0" applyNumberFormat="1" applyFill="1" applyBorder="1" applyAlignment="1" applyProtection="1">
      <alignment horizontal="center"/>
      <protection locked="0"/>
    </xf>
    <xf numFmtId="0" fontId="2" fillId="6" borderId="67" xfId="2" applyFill="1" applyBorder="1"/>
    <xf numFmtId="0" fontId="4" fillId="6" borderId="65" xfId="2" applyFont="1" applyFill="1" applyBorder="1" applyAlignment="1">
      <alignment horizontal="center"/>
    </xf>
    <xf numFmtId="44" fontId="2" fillId="6" borderId="65" xfId="1" applyFont="1" applyFill="1" applyBorder="1"/>
    <xf numFmtId="0" fontId="2" fillId="6" borderId="65" xfId="2" applyFill="1" applyBorder="1"/>
    <xf numFmtId="0" fontId="2" fillId="6" borderId="66" xfId="2" applyFill="1" applyBorder="1"/>
    <xf numFmtId="0" fontId="50" fillId="6" borderId="65" xfId="3" applyFont="1" applyFill="1" applyBorder="1"/>
    <xf numFmtId="44" fontId="51" fillId="0" borderId="40" xfId="1" applyFont="1" applyBorder="1" applyAlignment="1" applyProtection="1">
      <alignment vertical="center"/>
      <protection hidden="1"/>
    </xf>
    <xf numFmtId="0" fontId="27" fillId="0" borderId="57" xfId="0" applyFont="1" applyBorder="1" applyAlignment="1" applyProtection="1">
      <alignment vertical="center" wrapText="1"/>
      <protection hidden="1"/>
    </xf>
    <xf numFmtId="0" fontId="53" fillId="0" borderId="52" xfId="0" applyFont="1" applyBorder="1" applyAlignment="1" applyProtection="1">
      <alignment horizontal="center" vertical="center" wrapText="1"/>
      <protection hidden="1"/>
    </xf>
    <xf numFmtId="44" fontId="27" fillId="0" borderId="2" xfId="1" applyFont="1" applyBorder="1" applyAlignment="1">
      <alignment vertical="center"/>
    </xf>
    <xf numFmtId="40" fontId="27" fillId="0" borderId="2" xfId="0" applyNumberFormat="1" applyFont="1" applyBorder="1" applyAlignment="1">
      <alignment vertical="center" wrapText="1"/>
    </xf>
    <xf numFmtId="49" fontId="27" fillId="0" borderId="2" xfId="0" applyNumberFormat="1" applyFont="1" applyBorder="1" applyAlignment="1">
      <alignment vertical="center"/>
    </xf>
    <xf numFmtId="44" fontId="0" fillId="0" borderId="62" xfId="1" applyFont="1" applyBorder="1" applyAlignment="1">
      <alignment vertical="center"/>
    </xf>
    <xf numFmtId="0" fontId="29" fillId="5" borderId="70" xfId="0" applyFont="1" applyFill="1" applyBorder="1" applyAlignment="1" applyProtection="1">
      <alignment horizontal="center" vertical="center" wrapText="1"/>
      <protection hidden="1"/>
    </xf>
    <xf numFmtId="0" fontId="27" fillId="5" borderId="71" xfId="0" applyFont="1" applyFill="1" applyBorder="1" applyAlignment="1" applyProtection="1">
      <alignment horizontal="left" vertical="center" wrapText="1"/>
      <protection hidden="1"/>
    </xf>
    <xf numFmtId="0" fontId="33" fillId="5" borderId="71" xfId="0" applyFont="1" applyFill="1" applyBorder="1" applyAlignment="1" applyProtection="1">
      <alignment horizontal="center" vertical="center" wrapText="1"/>
      <protection hidden="1"/>
    </xf>
    <xf numFmtId="164" fontId="30" fillId="5" borderId="72" xfId="1" applyNumberFormat="1" applyFont="1" applyFill="1" applyBorder="1" applyAlignment="1" applyProtection="1">
      <alignment vertical="center" wrapText="1"/>
      <protection hidden="1"/>
    </xf>
    <xf numFmtId="1" fontId="0" fillId="5" borderId="73" xfId="0" applyNumberFormat="1" applyFill="1" applyBorder="1" applyAlignment="1" applyProtection="1">
      <alignment horizontal="center"/>
    </xf>
    <xf numFmtId="44" fontId="0" fillId="5" borderId="72" xfId="1" applyNumberFormat="1" applyFont="1" applyFill="1" applyBorder="1" applyProtection="1">
      <protection hidden="1"/>
    </xf>
    <xf numFmtId="1" fontId="0" fillId="5" borderId="74" xfId="0" applyNumberFormat="1" applyFill="1" applyBorder="1" applyAlignment="1" applyProtection="1">
      <alignment horizontal="center"/>
    </xf>
    <xf numFmtId="44" fontId="0" fillId="5" borderId="71" xfId="1" applyNumberFormat="1" applyFont="1" applyFill="1" applyBorder="1" applyProtection="1">
      <protection hidden="1"/>
    </xf>
    <xf numFmtId="49" fontId="27" fillId="0" borderId="2" xfId="0" applyNumberFormat="1" applyFont="1" applyBorder="1" applyAlignment="1">
      <alignment vertical="center" wrapText="1"/>
    </xf>
    <xf numFmtId="0" fontId="10" fillId="4" borderId="21" xfId="0" applyFont="1" applyFill="1" applyBorder="1" applyAlignment="1" applyProtection="1">
      <alignment horizontal="center" vertical="center" wrapText="1"/>
      <protection hidden="1"/>
    </xf>
    <xf numFmtId="0" fontId="10" fillId="4" borderId="22" xfId="0" applyFont="1" applyFill="1" applyBorder="1" applyAlignment="1" applyProtection="1">
      <alignment horizontal="center" vertical="center" wrapText="1"/>
      <protection hidden="1"/>
    </xf>
    <xf numFmtId="0" fontId="10" fillId="4" borderId="23" xfId="0" applyFont="1" applyFill="1" applyBorder="1" applyAlignment="1" applyProtection="1">
      <alignment horizontal="center" vertical="center" wrapText="1"/>
      <protection hidden="1"/>
    </xf>
    <xf numFmtId="0" fontId="10" fillId="4" borderId="13" xfId="0" applyFont="1" applyFill="1" applyBorder="1" applyAlignment="1" applyProtection="1">
      <alignment horizontal="center" vertical="center" wrapText="1"/>
      <protection hidden="1"/>
    </xf>
    <xf numFmtId="0" fontId="10" fillId="4" borderId="24" xfId="0" applyFont="1" applyFill="1" applyBorder="1" applyAlignment="1" applyProtection="1">
      <alignment horizontal="center" vertical="center" wrapText="1"/>
      <protection hidden="1"/>
    </xf>
    <xf numFmtId="0" fontId="10" fillId="4" borderId="25" xfId="0" applyFont="1" applyFill="1" applyBorder="1" applyAlignment="1" applyProtection="1">
      <alignment horizontal="center" vertical="center" wrapText="1"/>
      <protection hidden="1"/>
    </xf>
    <xf numFmtId="0" fontId="10" fillId="4" borderId="26" xfId="0" applyFont="1" applyFill="1" applyBorder="1" applyAlignment="1" applyProtection="1">
      <alignment horizontal="center" vertical="center" wrapText="1"/>
      <protection hidden="1"/>
    </xf>
    <xf numFmtId="0" fontId="10" fillId="4" borderId="3" xfId="0" applyFont="1" applyFill="1" applyBorder="1" applyAlignment="1" applyProtection="1">
      <alignment horizontal="center" vertical="center" wrapText="1"/>
      <protection hidden="1"/>
    </xf>
    <xf numFmtId="44" fontId="18" fillId="0" borderId="27" xfId="1" applyNumberFormat="1" applyFont="1" applyBorder="1" applyAlignment="1" applyProtection="1">
      <alignment horizontal="left" vertical="center" wrapText="1"/>
      <protection hidden="1"/>
    </xf>
    <xf numFmtId="44" fontId="18" fillId="0" borderId="28" xfId="1" applyNumberFormat="1" applyFont="1" applyBorder="1" applyAlignment="1" applyProtection="1">
      <alignment horizontal="left" vertical="center" wrapText="1"/>
      <protection hidden="1"/>
    </xf>
    <xf numFmtId="1" fontId="23" fillId="2" borderId="29" xfId="0" applyNumberFormat="1" applyFont="1" applyFill="1" applyBorder="1" applyAlignment="1" applyProtection="1">
      <alignment horizontal="right" vertical="center"/>
      <protection hidden="1"/>
    </xf>
    <xf numFmtId="0" fontId="25" fillId="0" borderId="27" xfId="0" applyFont="1" applyBorder="1" applyAlignment="1" applyProtection="1">
      <protection hidden="1"/>
    </xf>
    <xf numFmtId="0" fontId="8" fillId="4" borderId="24" xfId="0" applyFont="1" applyFill="1" applyBorder="1" applyAlignment="1" applyProtection="1">
      <alignment horizontal="center" textRotation="90" wrapText="1"/>
      <protection hidden="1"/>
    </xf>
    <xf numFmtId="0" fontId="8" fillId="4" borderId="26" xfId="0" applyFont="1" applyFill="1" applyBorder="1" applyAlignment="1" applyProtection="1">
      <alignment textRotation="90"/>
      <protection hidden="1"/>
    </xf>
    <xf numFmtId="0" fontId="8" fillId="4" borderId="25" xfId="0" applyFont="1" applyFill="1" applyBorder="1" applyAlignment="1" applyProtection="1">
      <alignment horizontal="center" textRotation="90" wrapText="1" readingOrder="1"/>
      <protection hidden="1"/>
    </xf>
    <xf numFmtId="0" fontId="8" fillId="4" borderId="3" xfId="0" applyFont="1" applyFill="1" applyBorder="1" applyAlignment="1" applyProtection="1">
      <alignment horizontal="center" textRotation="90" wrapText="1" readingOrder="1"/>
      <protection hidden="1"/>
    </xf>
    <xf numFmtId="0" fontId="14" fillId="2" borderId="19" xfId="0" applyFont="1" applyFill="1" applyBorder="1" applyAlignment="1" applyProtection="1">
      <alignment horizontal="right" wrapText="1"/>
      <protection hidden="1"/>
    </xf>
    <xf numFmtId="0" fontId="17" fillId="0" borderId="14" xfId="0" applyFont="1" applyBorder="1" applyAlignment="1" applyProtection="1">
      <alignment horizontal="right" wrapText="1"/>
      <protection hidden="1"/>
    </xf>
    <xf numFmtId="0" fontId="17" fillId="0" borderId="14" xfId="0" applyFont="1" applyBorder="1" applyAlignment="1" applyProtection="1">
      <alignment wrapText="1"/>
      <protection hidden="1"/>
    </xf>
    <xf numFmtId="0" fontId="17" fillId="0" borderId="15" xfId="0" applyFont="1" applyBorder="1" applyAlignment="1" applyProtection="1">
      <alignment wrapText="1"/>
      <protection hidden="1"/>
    </xf>
    <xf numFmtId="0" fontId="2" fillId="4" borderId="25" xfId="0" applyFont="1" applyFill="1" applyBorder="1" applyAlignment="1" applyProtection="1">
      <alignment horizontal="left" vertical="top" wrapText="1"/>
      <protection hidden="1"/>
    </xf>
    <xf numFmtId="0" fontId="0" fillId="4" borderId="3" xfId="0" applyFill="1" applyBorder="1" applyAlignment="1" applyProtection="1">
      <alignment horizontal="left" vertical="top" wrapText="1"/>
      <protection hidden="1"/>
    </xf>
    <xf numFmtId="44" fontId="2" fillId="4" borderId="36" xfId="1" applyFont="1" applyFill="1" applyBorder="1" applyAlignment="1" applyProtection="1">
      <alignment horizontal="center" wrapText="1"/>
      <protection hidden="1"/>
    </xf>
    <xf numFmtId="0" fontId="0" fillId="4" borderId="37" xfId="0" applyFill="1" applyBorder="1" applyAlignment="1" applyProtection="1">
      <alignment horizontal="center" wrapText="1"/>
      <protection hidden="1"/>
    </xf>
    <xf numFmtId="0" fontId="46" fillId="0" borderId="68" xfId="2" applyFont="1" applyFill="1" applyBorder="1" applyAlignment="1" applyProtection="1">
      <alignment vertical="top" wrapText="1"/>
    </xf>
    <xf numFmtId="0" fontId="2" fillId="0" borderId="69" xfId="2" applyBorder="1" applyAlignment="1" applyProtection="1">
      <alignment vertical="top" wrapText="1"/>
    </xf>
    <xf numFmtId="0" fontId="2" fillId="0" borderId="41" xfId="2" applyBorder="1" applyAlignment="1" applyProtection="1">
      <alignment vertical="top" wrapText="1"/>
    </xf>
    <xf numFmtId="0" fontId="48" fillId="6" borderId="65" xfId="2" applyFont="1" applyFill="1" applyBorder="1" applyAlignment="1">
      <alignment horizontal="center" vertical="center"/>
    </xf>
    <xf numFmtId="0" fontId="48" fillId="6" borderId="66" xfId="2" applyFont="1" applyFill="1" applyBorder="1" applyAlignment="1">
      <alignment horizontal="center" vertical="center"/>
    </xf>
    <xf numFmtId="0" fontId="3" fillId="4" borderId="30" xfId="0" applyFont="1" applyFill="1" applyBorder="1" applyAlignment="1" applyProtection="1">
      <alignment horizontal="center" vertical="center" wrapText="1"/>
      <protection hidden="1"/>
    </xf>
    <xf numFmtId="0" fontId="0" fillId="0" borderId="31" xfId="0" applyBorder="1" applyAlignment="1" applyProtection="1">
      <alignment wrapText="1"/>
      <protection hidden="1"/>
    </xf>
    <xf numFmtId="0" fontId="0" fillId="0" borderId="32" xfId="0" applyBorder="1" applyAlignment="1" applyProtection="1">
      <alignment wrapText="1"/>
      <protection hidden="1"/>
    </xf>
    <xf numFmtId="0" fontId="0" fillId="0" borderId="0" xfId="0" applyBorder="1" applyAlignment="1" applyProtection="1">
      <alignment wrapText="1"/>
      <protection hidden="1"/>
    </xf>
    <xf numFmtId="0" fontId="2" fillId="3" borderId="31" xfId="0" applyFont="1" applyFill="1" applyBorder="1" applyAlignment="1" applyProtection="1">
      <alignment vertical="center" wrapText="1"/>
      <protection locked="0"/>
    </xf>
    <xf numFmtId="0" fontId="0" fillId="3" borderId="31" xfId="0" applyFill="1" applyBorder="1" applyAlignment="1" applyProtection="1">
      <alignment vertical="center" wrapText="1"/>
      <protection locked="0"/>
    </xf>
    <xf numFmtId="0" fontId="0" fillId="3" borderId="33" xfId="0" applyFill="1" applyBorder="1" applyAlignment="1" applyProtection="1">
      <alignment vertical="center" wrapText="1"/>
      <protection locked="0"/>
    </xf>
    <xf numFmtId="0" fontId="0" fillId="3" borderId="0" xfId="0" applyFill="1" applyBorder="1" applyAlignment="1" applyProtection="1">
      <alignment vertical="center" wrapText="1"/>
      <protection locked="0"/>
    </xf>
    <xf numFmtId="0" fontId="0" fillId="3" borderId="34" xfId="0" applyFill="1" applyBorder="1" applyAlignment="1" applyProtection="1">
      <alignment vertical="center" wrapText="1"/>
      <protection locked="0"/>
    </xf>
    <xf numFmtId="0" fontId="0" fillId="3" borderId="38" xfId="0" applyFill="1" applyBorder="1" applyAlignment="1" applyProtection="1">
      <alignment vertical="center" wrapText="1"/>
      <protection locked="0"/>
    </xf>
    <xf numFmtId="0" fontId="0" fillId="3" borderId="39" xfId="0" applyFill="1" applyBorder="1" applyAlignment="1" applyProtection="1">
      <alignment vertical="center" wrapText="1"/>
      <protection locked="0"/>
    </xf>
    <xf numFmtId="0" fontId="14" fillId="2" borderId="35" xfId="0" applyFont="1" applyFill="1" applyBorder="1" applyAlignment="1" applyProtection="1">
      <alignment horizontal="right" wrapText="1"/>
      <protection hidden="1"/>
    </xf>
    <xf numFmtId="0" fontId="17" fillId="0" borderId="4" xfId="0" applyFont="1" applyBorder="1" applyAlignment="1" applyProtection="1">
      <alignment horizontal="right" wrapText="1"/>
      <protection hidden="1"/>
    </xf>
    <xf numFmtId="0" fontId="17" fillId="0" borderId="4" xfId="0" applyFont="1" applyBorder="1" applyAlignment="1" applyProtection="1">
      <alignment wrapText="1"/>
      <protection hidden="1"/>
    </xf>
    <xf numFmtId="0" fontId="17" fillId="0" borderId="5" xfId="0" applyFont="1" applyBorder="1" applyAlignment="1" applyProtection="1">
      <alignment wrapText="1"/>
      <protection hidden="1"/>
    </xf>
  </cellXfs>
  <cellStyles count="4">
    <cellStyle name="Currency" xfId="1" builtinId="4"/>
    <cellStyle name="Hyperlink" xfId="3" builtinId="8"/>
    <cellStyle name="Normal" xfId="0" builtinId="0"/>
    <cellStyle name="Normal 2" xfId="2"/>
  </cellStyles>
  <dxfs count="0"/>
  <tableStyles count="0" defaultTableStyle="TableStyleMedium9"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64</xdr:row>
      <xdr:rowOff>161925</xdr:rowOff>
    </xdr:from>
    <xdr:ext cx="5141793" cy="937629"/>
    <xdr:sp macro="" textlink="">
      <xdr:nvSpPr>
        <xdr:cNvPr id="2" name="Rectangle 1"/>
        <xdr:cNvSpPr/>
      </xdr:nvSpPr>
      <xdr:spPr>
        <a:xfrm>
          <a:off x="0" y="22183725"/>
          <a:ext cx="5141793" cy="937629"/>
        </a:xfrm>
        <a:prstGeom prst="rect">
          <a:avLst/>
        </a:prstGeom>
        <a:noFill/>
      </xdr:spPr>
      <xdr:txBody>
        <a:bodyPr wrap="none" lIns="91440" tIns="45720" rIns="91440" bIns="45720">
          <a:spAutoFit/>
        </a:bodyPr>
        <a:lstStyle/>
        <a:p>
          <a:pPr algn="ctr"/>
          <a:r>
            <a:rPr lang="en-US" sz="5400" b="1" cap="none" spc="0">
              <a:ln w="12700">
                <a:solidFill>
                  <a:srgbClr val="FF0000">
                    <a:alpha val="76000"/>
                  </a:srgbClr>
                </a:solidFill>
                <a:prstDash val="solid"/>
              </a:ln>
              <a:solidFill>
                <a:schemeClr val="bg2">
                  <a:tint val="85000"/>
                  <a:satMod val="155000"/>
                  <a:alpha val="0"/>
                </a:schemeClr>
              </a:solidFill>
              <a:effectLst>
                <a:outerShdw blurRad="41275" dist="20320" dir="1800000" algn="tl" rotWithShape="0">
                  <a:srgbClr val="000000">
                    <a:alpha val="40000"/>
                  </a:srgbClr>
                </a:outerShdw>
              </a:effectLst>
            </a:rPr>
            <a:t>Not</a:t>
          </a:r>
          <a:r>
            <a:rPr lang="en-US" sz="5400" b="1" cap="none" spc="0" baseline="0">
              <a:ln w="12700">
                <a:solidFill>
                  <a:srgbClr val="FF0000">
                    <a:alpha val="76000"/>
                  </a:srgbClr>
                </a:solidFill>
                <a:prstDash val="solid"/>
              </a:ln>
              <a:solidFill>
                <a:schemeClr val="bg2">
                  <a:tint val="85000"/>
                  <a:satMod val="155000"/>
                  <a:alpha val="0"/>
                </a:schemeClr>
              </a:solidFill>
              <a:effectLst>
                <a:outerShdw blurRad="41275" dist="20320" dir="1800000" algn="tl" rotWithShape="0">
                  <a:srgbClr val="000000">
                    <a:alpha val="40000"/>
                  </a:srgbClr>
                </a:outerShdw>
              </a:effectLst>
            </a:rPr>
            <a:t> for order </a:t>
          </a:r>
          <a:r>
            <a:rPr lang="en-US" sz="5400" b="1" cap="none" spc="0" baseline="0">
              <a:ln w="12700">
                <a:solidFill>
                  <a:srgbClr val="FF0000">
                    <a:alpha val="88000"/>
                  </a:srgbClr>
                </a:solidFill>
                <a:prstDash val="solid"/>
              </a:ln>
              <a:solidFill>
                <a:schemeClr val="bg2">
                  <a:tint val="85000"/>
                  <a:satMod val="155000"/>
                  <a:alpha val="0"/>
                </a:schemeClr>
              </a:solidFill>
              <a:effectLst>
                <a:outerShdw blurRad="41275" dist="20320" dir="1800000" algn="tl" rotWithShape="0">
                  <a:srgbClr val="000000">
                    <a:alpha val="40000"/>
                  </a:srgbClr>
                </a:outerShdw>
              </a:effectLst>
            </a:rPr>
            <a:t>use</a:t>
          </a:r>
          <a:endParaRPr lang="en-US" sz="5400" b="1" cap="none" spc="0">
            <a:ln w="12700">
              <a:solidFill>
                <a:srgbClr val="FF0000">
                  <a:alpha val="88000"/>
                </a:srgbClr>
              </a:solidFill>
              <a:prstDash val="solid"/>
            </a:ln>
            <a:solidFill>
              <a:schemeClr val="bg2">
                <a:tint val="85000"/>
                <a:satMod val="155000"/>
                <a:alpha val="0"/>
              </a:schemeClr>
            </a:solidFill>
            <a:effectLst>
              <a:outerShdw blurRad="41275" dist="20320" dir="1800000" algn="tl" rotWithShape="0">
                <a:srgbClr val="000000">
                  <a:alpha val="40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va.virginia.gov/evasplash/assets/quick-steps-for-vpo-ordering-(ss).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74"/>
  <sheetViews>
    <sheetView tabSelected="1" view="pageBreakPreview" zoomScale="75" zoomScaleNormal="75" zoomScaleSheetLayoutView="75" workbookViewId="0">
      <selection activeCell="G6" sqref="G6"/>
    </sheetView>
  </sheetViews>
  <sheetFormatPr defaultRowHeight="12.75" x14ac:dyDescent="0.2"/>
  <cols>
    <col min="1" max="1" width="5.42578125" customWidth="1"/>
    <col min="2" max="2" width="76.42578125" customWidth="1"/>
    <col min="3" max="3" width="12.140625" style="4" customWidth="1"/>
    <col min="4" max="4" width="13.140625" style="1" customWidth="1"/>
    <col min="5" max="5" width="10.28515625" customWidth="1"/>
    <col min="6" max="6" width="23" customWidth="1"/>
    <col min="7" max="7" width="10.5703125" customWidth="1"/>
    <col min="8" max="8" width="22.7109375" customWidth="1"/>
    <col min="11" max="11" width="12" customWidth="1"/>
    <col min="12" max="12" width="6.5703125" customWidth="1"/>
    <col min="13" max="13" width="6.7109375" customWidth="1"/>
  </cols>
  <sheetData>
    <row r="1" spans="1:19" ht="13.5" customHeight="1" thickTop="1" x14ac:dyDescent="0.2">
      <c r="A1" s="118" t="s">
        <v>3</v>
      </c>
      <c r="B1" s="126" t="s">
        <v>152</v>
      </c>
      <c r="C1" s="120" t="s">
        <v>2</v>
      </c>
      <c r="D1" s="128" t="s">
        <v>0</v>
      </c>
      <c r="E1" s="106" t="s">
        <v>85</v>
      </c>
      <c r="F1" s="107"/>
      <c r="G1" s="110" t="s">
        <v>86</v>
      </c>
      <c r="H1" s="111"/>
    </row>
    <row r="2" spans="1:19" x14ac:dyDescent="0.2">
      <c r="A2" s="119"/>
      <c r="B2" s="127"/>
      <c r="C2" s="121"/>
      <c r="D2" s="129"/>
      <c r="E2" s="108"/>
      <c r="F2" s="109"/>
      <c r="G2" s="112"/>
      <c r="H2" s="113"/>
    </row>
    <row r="3" spans="1:19" ht="126.75" customHeight="1" thickBot="1" x14ac:dyDescent="0.25">
      <c r="A3" s="119"/>
      <c r="B3" s="127"/>
      <c r="C3" s="121"/>
      <c r="D3" s="129"/>
      <c r="E3" s="108"/>
      <c r="F3" s="109"/>
      <c r="G3" s="112"/>
      <c r="H3" s="113"/>
      <c r="J3" s="5"/>
      <c r="K3" s="7"/>
      <c r="L3" s="7"/>
      <c r="M3" s="7"/>
      <c r="N3" s="7"/>
      <c r="O3" s="7"/>
      <c r="P3" s="7"/>
      <c r="Q3" s="7"/>
      <c r="R3" s="3"/>
      <c r="S3" s="3"/>
    </row>
    <row r="4" spans="1:19" ht="78" customHeight="1" thickBot="1" x14ac:dyDescent="0.25">
      <c r="A4" s="133" t="s">
        <v>151</v>
      </c>
      <c r="B4" s="133"/>
      <c r="C4" s="133"/>
      <c r="D4" s="133"/>
      <c r="E4" s="133"/>
      <c r="F4" s="133"/>
      <c r="G4" s="133"/>
      <c r="H4" s="134"/>
      <c r="J4" s="5"/>
      <c r="K4" s="7"/>
      <c r="L4" s="7"/>
      <c r="M4" s="7"/>
      <c r="N4" s="7"/>
      <c r="O4" s="7"/>
      <c r="P4" s="7"/>
      <c r="Q4" s="7"/>
      <c r="R4" s="3"/>
      <c r="S4" s="3"/>
    </row>
    <row r="5" spans="1:19" ht="70.5" customHeight="1" thickBot="1" x14ac:dyDescent="0.25">
      <c r="A5" s="36">
        <v>1</v>
      </c>
      <c r="B5" s="37" t="s">
        <v>156</v>
      </c>
      <c r="C5" s="38" t="s">
        <v>34</v>
      </c>
      <c r="D5" s="90">
        <v>21592</v>
      </c>
      <c r="E5" s="22" t="s">
        <v>182</v>
      </c>
      <c r="F5" s="29" t="e">
        <f>$D5*E5</f>
        <v>#VALUE!</v>
      </c>
      <c r="G5" s="30"/>
      <c r="H5" s="28">
        <f>$D5*G5</f>
        <v>0</v>
      </c>
      <c r="J5" s="5"/>
      <c r="K5" s="7"/>
      <c r="L5" s="7"/>
      <c r="M5" s="7"/>
      <c r="N5" s="7"/>
      <c r="O5" s="7"/>
      <c r="P5" s="7"/>
      <c r="Q5" s="7"/>
      <c r="R5" s="3"/>
      <c r="S5" s="3"/>
    </row>
    <row r="6" spans="1:19" s="2" customFormat="1" ht="72" customHeight="1" thickBot="1" x14ac:dyDescent="0.25">
      <c r="A6" s="39">
        <v>2</v>
      </c>
      <c r="B6" s="33" t="s">
        <v>139</v>
      </c>
      <c r="C6" s="34" t="s">
        <v>4</v>
      </c>
      <c r="D6" s="35">
        <v>1.8</v>
      </c>
      <c r="E6" s="32" t="s">
        <v>182</v>
      </c>
      <c r="F6" s="31" t="e">
        <f>(E6*D6)*E5</f>
        <v>#VALUE!</v>
      </c>
      <c r="G6" s="32"/>
      <c r="H6" s="31">
        <f>(G6*D6)*G5</f>
        <v>0</v>
      </c>
      <c r="J6" s="6"/>
      <c r="K6" s="6"/>
      <c r="L6" s="6"/>
      <c r="M6" s="6"/>
      <c r="N6" s="6"/>
      <c r="O6" s="6"/>
      <c r="P6" s="6"/>
      <c r="Q6" s="6"/>
    </row>
    <row r="7" spans="1:19" s="2" customFormat="1" ht="27.75" customHeight="1" x14ac:dyDescent="0.2">
      <c r="A7" s="40" t="s">
        <v>5</v>
      </c>
      <c r="B7" s="41" t="s">
        <v>35</v>
      </c>
      <c r="C7" s="42" t="s">
        <v>37</v>
      </c>
      <c r="D7" s="43">
        <v>1491.94</v>
      </c>
      <c r="E7" s="15"/>
      <c r="F7" s="16">
        <f t="shared" ref="F7:F12" si="0">$D7*E7</f>
        <v>0</v>
      </c>
      <c r="G7" s="18"/>
      <c r="H7" s="17">
        <f t="shared" ref="H7:H12" si="1">$D7*G7</f>
        <v>0</v>
      </c>
      <c r="J7" s="6"/>
      <c r="K7" s="6"/>
      <c r="L7" s="6"/>
      <c r="M7" s="6"/>
      <c r="N7" s="6"/>
      <c r="O7" s="6"/>
      <c r="P7" s="6"/>
      <c r="Q7" s="6"/>
    </row>
    <row r="8" spans="1:19" s="2" customFormat="1" ht="28.5" customHeight="1" x14ac:dyDescent="0.2">
      <c r="A8" s="44" t="s">
        <v>6</v>
      </c>
      <c r="B8" s="62" t="s">
        <v>36</v>
      </c>
      <c r="C8" s="46" t="s">
        <v>38</v>
      </c>
      <c r="D8" s="47">
        <v>1491.94</v>
      </c>
      <c r="E8" s="13" t="s">
        <v>182</v>
      </c>
      <c r="F8" s="16" t="e">
        <f t="shared" si="0"/>
        <v>#VALUE!</v>
      </c>
      <c r="G8" s="19"/>
      <c r="H8" s="17">
        <f t="shared" si="1"/>
        <v>0</v>
      </c>
      <c r="J8" s="6"/>
      <c r="K8" s="6"/>
      <c r="L8" s="6"/>
      <c r="M8" s="6"/>
      <c r="N8" s="6"/>
      <c r="O8" s="6"/>
      <c r="P8" s="6"/>
      <c r="Q8" s="6"/>
    </row>
    <row r="9" spans="1:19" s="2" customFormat="1" ht="24.95" customHeight="1" x14ac:dyDescent="0.2">
      <c r="A9" s="44" t="s">
        <v>7</v>
      </c>
      <c r="B9" s="63" t="s">
        <v>57</v>
      </c>
      <c r="C9" s="46" t="s">
        <v>44</v>
      </c>
      <c r="D9" s="47">
        <v>253.6</v>
      </c>
      <c r="E9" s="13"/>
      <c r="F9" s="16">
        <f t="shared" si="0"/>
        <v>0</v>
      </c>
      <c r="G9" s="19"/>
      <c r="H9" s="17">
        <f t="shared" si="1"/>
        <v>0</v>
      </c>
      <c r="J9" s="6"/>
      <c r="K9" s="6"/>
      <c r="L9" s="6"/>
      <c r="M9" s="6"/>
      <c r="N9" s="6"/>
      <c r="O9" s="6"/>
      <c r="P9" s="6"/>
      <c r="Q9" s="6"/>
    </row>
    <row r="10" spans="1:19" s="2" customFormat="1" ht="24.95" customHeight="1" x14ac:dyDescent="0.2">
      <c r="A10" s="44" t="s">
        <v>8</v>
      </c>
      <c r="B10" s="63" t="s">
        <v>58</v>
      </c>
      <c r="C10" s="46" t="s">
        <v>45</v>
      </c>
      <c r="D10" s="47">
        <v>236.6</v>
      </c>
      <c r="E10" s="13" t="s">
        <v>182</v>
      </c>
      <c r="F10" s="16" t="e">
        <f t="shared" si="0"/>
        <v>#VALUE!</v>
      </c>
      <c r="G10" s="19"/>
      <c r="H10" s="17">
        <f t="shared" si="1"/>
        <v>0</v>
      </c>
      <c r="J10" s="6"/>
      <c r="K10" s="6"/>
      <c r="L10" s="6"/>
      <c r="M10" s="6"/>
      <c r="N10" s="6"/>
      <c r="O10" s="6"/>
      <c r="P10" s="6"/>
      <c r="Q10" s="6"/>
    </row>
    <row r="11" spans="1:19" s="2" customFormat="1" ht="29.25" customHeight="1" x14ac:dyDescent="0.2">
      <c r="A11" s="44" t="s">
        <v>9</v>
      </c>
      <c r="B11" s="64" t="s">
        <v>59</v>
      </c>
      <c r="C11" s="46" t="s">
        <v>46</v>
      </c>
      <c r="D11" s="47">
        <v>236.6</v>
      </c>
      <c r="E11" s="13"/>
      <c r="F11" s="16">
        <f t="shared" si="0"/>
        <v>0</v>
      </c>
      <c r="G11" s="19"/>
      <c r="H11" s="17">
        <f t="shared" si="1"/>
        <v>0</v>
      </c>
      <c r="J11" s="6"/>
      <c r="K11" s="6"/>
      <c r="L11" s="6"/>
      <c r="M11" s="6"/>
      <c r="N11" s="6"/>
      <c r="O11" s="6"/>
      <c r="P11" s="6"/>
      <c r="Q11" s="6"/>
    </row>
    <row r="12" spans="1:19" s="2" customFormat="1" ht="24.95" customHeight="1" x14ac:dyDescent="0.2">
      <c r="A12" s="48" t="s">
        <v>10</v>
      </c>
      <c r="B12" s="65" t="s">
        <v>40</v>
      </c>
      <c r="C12" s="46" t="s">
        <v>39</v>
      </c>
      <c r="D12" s="47">
        <v>70.260000000000005</v>
      </c>
      <c r="E12" s="14" t="s">
        <v>182</v>
      </c>
      <c r="F12" s="21" t="e">
        <f t="shared" si="0"/>
        <v>#VALUE!</v>
      </c>
      <c r="G12" s="20"/>
      <c r="H12" s="8">
        <f t="shared" si="1"/>
        <v>0</v>
      </c>
      <c r="J12" s="6"/>
      <c r="K12" s="6"/>
      <c r="L12" s="6"/>
      <c r="M12" s="6"/>
      <c r="N12" s="6"/>
      <c r="O12" s="6"/>
      <c r="P12" s="6"/>
      <c r="Q12" s="6"/>
    </row>
    <row r="13" spans="1:19" s="2" customFormat="1" ht="24.95" customHeight="1" x14ac:dyDescent="0.2">
      <c r="A13" s="48" t="s">
        <v>11</v>
      </c>
      <c r="B13" s="45" t="s">
        <v>54</v>
      </c>
      <c r="C13" s="46" t="s">
        <v>41</v>
      </c>
      <c r="D13" s="47">
        <v>591.55999999999995</v>
      </c>
      <c r="E13" s="14"/>
      <c r="F13" s="21">
        <f t="shared" ref="F13:F47" si="2">$D13*E13</f>
        <v>0</v>
      </c>
      <c r="G13" s="20"/>
      <c r="H13" s="8">
        <f t="shared" ref="H13:H47" si="3">$D13*G13</f>
        <v>0</v>
      </c>
      <c r="J13" s="6"/>
      <c r="K13" s="6"/>
      <c r="L13" s="6"/>
      <c r="M13" s="6"/>
      <c r="N13" s="6"/>
      <c r="O13" s="6"/>
      <c r="P13" s="6"/>
      <c r="Q13" s="6"/>
    </row>
    <row r="14" spans="1:19" s="2" customFormat="1" ht="24.95" customHeight="1" x14ac:dyDescent="0.2">
      <c r="A14" s="48" t="s">
        <v>12</v>
      </c>
      <c r="B14" s="45" t="s">
        <v>55</v>
      </c>
      <c r="C14" s="46" t="s">
        <v>42</v>
      </c>
      <c r="D14" s="47">
        <v>591.55999999999995</v>
      </c>
      <c r="E14" s="14"/>
      <c r="F14" s="21">
        <f t="shared" si="2"/>
        <v>0</v>
      </c>
      <c r="G14" s="20"/>
      <c r="H14" s="8">
        <f t="shared" si="3"/>
        <v>0</v>
      </c>
      <c r="J14" s="6"/>
      <c r="K14" s="6"/>
      <c r="L14" s="6"/>
      <c r="M14" s="6"/>
      <c r="N14" s="6"/>
      <c r="O14" s="6"/>
      <c r="P14" s="6"/>
      <c r="Q14" s="6"/>
    </row>
    <row r="15" spans="1:19" s="2" customFormat="1" ht="24.95" customHeight="1" x14ac:dyDescent="0.2">
      <c r="A15" s="48" t="s">
        <v>13</v>
      </c>
      <c r="B15" s="45" t="s">
        <v>56</v>
      </c>
      <c r="C15" s="46" t="s">
        <v>43</v>
      </c>
      <c r="D15" s="47">
        <v>634.05999999999995</v>
      </c>
      <c r="E15" s="14"/>
      <c r="F15" s="21">
        <f t="shared" si="2"/>
        <v>0</v>
      </c>
      <c r="G15" s="20"/>
      <c r="H15" s="8">
        <f t="shared" si="3"/>
        <v>0</v>
      </c>
      <c r="J15" s="6"/>
      <c r="K15" s="6"/>
      <c r="L15" s="6"/>
      <c r="M15" s="6"/>
      <c r="N15" s="6"/>
      <c r="O15" s="6"/>
      <c r="P15" s="6"/>
      <c r="Q15" s="6"/>
    </row>
    <row r="16" spans="1:19" s="2" customFormat="1" ht="24.95" customHeight="1" x14ac:dyDescent="0.2">
      <c r="A16" s="48" t="s">
        <v>14</v>
      </c>
      <c r="B16" s="45" t="s">
        <v>48</v>
      </c>
      <c r="C16" s="46" t="s">
        <v>47</v>
      </c>
      <c r="D16" s="47">
        <v>634.05999999999995</v>
      </c>
      <c r="E16" s="14"/>
      <c r="F16" s="21">
        <f t="shared" si="2"/>
        <v>0</v>
      </c>
      <c r="G16" s="20"/>
      <c r="H16" s="8">
        <f t="shared" si="3"/>
        <v>0</v>
      </c>
      <c r="J16" s="6"/>
      <c r="K16" s="6"/>
      <c r="L16" s="6"/>
      <c r="M16" s="6"/>
      <c r="N16" s="6"/>
      <c r="O16" s="6"/>
      <c r="P16" s="6"/>
      <c r="Q16" s="6"/>
    </row>
    <row r="17" spans="1:17" s="2" customFormat="1" ht="24.95" customHeight="1" x14ac:dyDescent="0.2">
      <c r="A17" s="48" t="s">
        <v>15</v>
      </c>
      <c r="B17" s="45" t="s">
        <v>49</v>
      </c>
      <c r="C17" s="46">
        <v>56000001</v>
      </c>
      <c r="D17" s="47">
        <v>418.16</v>
      </c>
      <c r="E17" s="14"/>
      <c r="F17" s="21">
        <f t="shared" si="2"/>
        <v>0</v>
      </c>
      <c r="G17" s="20"/>
      <c r="H17" s="8">
        <f t="shared" si="3"/>
        <v>0</v>
      </c>
      <c r="J17" s="6"/>
      <c r="K17" s="6"/>
      <c r="L17" s="6"/>
      <c r="M17" s="6"/>
      <c r="N17" s="6"/>
      <c r="O17" s="6"/>
      <c r="P17" s="6"/>
      <c r="Q17" s="6"/>
    </row>
    <row r="18" spans="1:17" s="2" customFormat="1" ht="24.95" customHeight="1" x14ac:dyDescent="0.2">
      <c r="A18" s="48" t="s">
        <v>140</v>
      </c>
      <c r="B18" s="77" t="s">
        <v>143</v>
      </c>
      <c r="C18" s="46">
        <v>69200206</v>
      </c>
      <c r="D18" s="47">
        <v>69.95</v>
      </c>
      <c r="E18" s="14"/>
      <c r="F18" s="21">
        <f t="shared" si="2"/>
        <v>0</v>
      </c>
      <c r="G18" s="20"/>
      <c r="H18" s="8">
        <f t="shared" si="3"/>
        <v>0</v>
      </c>
      <c r="J18" s="6"/>
      <c r="K18" s="6"/>
      <c r="L18" s="6"/>
      <c r="M18" s="6"/>
      <c r="N18" s="6"/>
      <c r="O18" s="6"/>
      <c r="P18" s="6"/>
      <c r="Q18" s="6"/>
    </row>
    <row r="19" spans="1:17" s="2" customFormat="1" ht="24.95" customHeight="1" x14ac:dyDescent="0.2">
      <c r="A19" s="48" t="s">
        <v>16</v>
      </c>
      <c r="B19" s="45" t="s">
        <v>50</v>
      </c>
      <c r="C19" s="46">
        <v>56000019</v>
      </c>
      <c r="D19" s="47">
        <v>418.16</v>
      </c>
      <c r="E19" s="14"/>
      <c r="F19" s="21">
        <f t="shared" si="2"/>
        <v>0</v>
      </c>
      <c r="G19" s="20"/>
      <c r="H19" s="8">
        <f t="shared" si="3"/>
        <v>0</v>
      </c>
      <c r="J19" s="6"/>
      <c r="K19" s="6"/>
      <c r="L19" s="6"/>
      <c r="M19" s="6"/>
      <c r="N19" s="6"/>
      <c r="O19" s="6"/>
      <c r="P19" s="6"/>
      <c r="Q19" s="6"/>
    </row>
    <row r="20" spans="1:17" s="2" customFormat="1" ht="24.95" customHeight="1" x14ac:dyDescent="0.2">
      <c r="A20" s="48" t="s">
        <v>141</v>
      </c>
      <c r="B20" s="77" t="s">
        <v>144</v>
      </c>
      <c r="C20" s="46">
        <v>69200206</v>
      </c>
      <c r="D20" s="47">
        <v>69.95</v>
      </c>
      <c r="E20" s="14"/>
      <c r="F20" s="72">
        <f t="shared" si="2"/>
        <v>0</v>
      </c>
      <c r="G20" s="20"/>
      <c r="H20" s="73">
        <f t="shared" si="3"/>
        <v>0</v>
      </c>
      <c r="J20" s="6"/>
      <c r="K20" s="6"/>
      <c r="L20" s="6"/>
      <c r="M20" s="6"/>
      <c r="N20" s="6"/>
      <c r="O20" s="6"/>
      <c r="P20" s="6"/>
      <c r="Q20" s="6"/>
    </row>
    <row r="21" spans="1:17" s="2" customFormat="1" ht="24.95" customHeight="1" thickBot="1" x14ac:dyDescent="0.25">
      <c r="A21" s="48" t="s">
        <v>17</v>
      </c>
      <c r="B21" s="45" t="s">
        <v>51</v>
      </c>
      <c r="C21" s="46">
        <v>56000020</v>
      </c>
      <c r="D21" s="47">
        <v>418.16</v>
      </c>
      <c r="E21" s="22" t="s">
        <v>182</v>
      </c>
      <c r="F21" s="23" t="e">
        <f t="shared" si="2"/>
        <v>#VALUE!</v>
      </c>
      <c r="G21" s="27"/>
      <c r="H21" s="28">
        <f t="shared" si="3"/>
        <v>0</v>
      </c>
      <c r="J21" s="6"/>
      <c r="K21" s="6"/>
      <c r="L21" s="6"/>
      <c r="M21" s="6"/>
      <c r="N21" s="6"/>
      <c r="O21" s="6"/>
      <c r="P21" s="6"/>
      <c r="Q21" s="6"/>
    </row>
    <row r="22" spans="1:17" s="2" customFormat="1" ht="24.95" customHeight="1" x14ac:dyDescent="0.2">
      <c r="A22" s="48" t="s">
        <v>142</v>
      </c>
      <c r="B22" s="77" t="s">
        <v>145</v>
      </c>
      <c r="C22" s="46">
        <v>69200206</v>
      </c>
      <c r="D22" s="47">
        <v>69.95</v>
      </c>
      <c r="E22" s="74">
        <v>2</v>
      </c>
      <c r="F22" s="75">
        <f t="shared" si="2"/>
        <v>139.9</v>
      </c>
      <c r="G22" s="74"/>
      <c r="H22" s="76">
        <f t="shared" si="3"/>
        <v>0</v>
      </c>
      <c r="J22" s="6"/>
      <c r="K22" s="6"/>
      <c r="L22" s="6"/>
      <c r="M22" s="6"/>
      <c r="N22" s="6"/>
      <c r="O22" s="6"/>
      <c r="P22" s="6"/>
      <c r="Q22" s="6"/>
    </row>
    <row r="23" spans="1:17" s="2" customFormat="1" ht="24.95" customHeight="1" x14ac:dyDescent="0.2">
      <c r="A23" s="48" t="s">
        <v>18</v>
      </c>
      <c r="B23" s="45" t="s">
        <v>52</v>
      </c>
      <c r="C23" s="46">
        <v>57400024</v>
      </c>
      <c r="D23" s="47">
        <v>339.28</v>
      </c>
      <c r="E23" s="24" t="s">
        <v>182</v>
      </c>
      <c r="F23" s="25" t="e">
        <f t="shared" si="2"/>
        <v>#VALUE!</v>
      </c>
      <c r="G23" s="26"/>
      <c r="H23" s="17">
        <f t="shared" si="3"/>
        <v>0</v>
      </c>
      <c r="J23" s="6"/>
      <c r="K23" s="6"/>
      <c r="L23" s="6"/>
      <c r="M23" s="6"/>
      <c r="N23" s="6"/>
      <c r="O23" s="6"/>
      <c r="P23" s="6"/>
      <c r="Q23" s="6"/>
    </row>
    <row r="24" spans="1:17" s="2" customFormat="1" ht="24.95" customHeight="1" x14ac:dyDescent="0.2">
      <c r="A24" s="48" t="s">
        <v>19</v>
      </c>
      <c r="B24" s="91" t="s">
        <v>154</v>
      </c>
      <c r="C24" s="46">
        <v>57400225</v>
      </c>
      <c r="D24" s="47">
        <v>131.88</v>
      </c>
      <c r="E24" s="14"/>
      <c r="F24" s="21">
        <f t="shared" si="2"/>
        <v>0</v>
      </c>
      <c r="G24" s="20"/>
      <c r="H24" s="8">
        <f t="shared" si="3"/>
        <v>0</v>
      </c>
      <c r="J24" s="6"/>
      <c r="K24" s="6"/>
      <c r="L24" s="6"/>
      <c r="M24" s="6"/>
      <c r="N24" s="6"/>
      <c r="O24" s="6"/>
      <c r="P24" s="6"/>
      <c r="Q24" s="6"/>
    </row>
    <row r="25" spans="1:17" s="2" customFormat="1" ht="24.95" customHeight="1" x14ac:dyDescent="0.2">
      <c r="A25" s="48" t="s">
        <v>20</v>
      </c>
      <c r="B25" s="91" t="s">
        <v>153</v>
      </c>
      <c r="C25" s="92">
        <v>57400228</v>
      </c>
      <c r="D25" s="47">
        <v>131.03</v>
      </c>
      <c r="E25" s="14"/>
      <c r="F25" s="21">
        <f t="shared" si="2"/>
        <v>0</v>
      </c>
      <c r="G25" s="20"/>
      <c r="H25" s="8">
        <f t="shared" si="3"/>
        <v>0</v>
      </c>
      <c r="J25" s="6"/>
      <c r="K25" s="6"/>
      <c r="L25" s="6"/>
      <c r="M25" s="6"/>
      <c r="N25" s="6"/>
      <c r="O25" s="6"/>
      <c r="P25" s="6"/>
      <c r="Q25" s="6"/>
    </row>
    <row r="26" spans="1:17" s="2" customFormat="1" ht="24.95" customHeight="1" x14ac:dyDescent="0.2">
      <c r="A26" s="48" t="s">
        <v>21</v>
      </c>
      <c r="B26" s="45" t="s">
        <v>53</v>
      </c>
      <c r="C26" s="46">
        <v>93300054</v>
      </c>
      <c r="D26" s="47">
        <v>126.78</v>
      </c>
      <c r="E26" s="14" t="s">
        <v>182</v>
      </c>
      <c r="F26" s="21" t="e">
        <f t="shared" si="2"/>
        <v>#VALUE!</v>
      </c>
      <c r="G26" s="20"/>
      <c r="H26" s="8">
        <f t="shared" si="3"/>
        <v>0</v>
      </c>
      <c r="J26" s="6"/>
      <c r="K26" s="6"/>
      <c r="L26" s="6"/>
      <c r="M26" s="6"/>
      <c r="N26" s="6"/>
      <c r="O26" s="6"/>
      <c r="P26" s="6"/>
      <c r="Q26" s="6"/>
    </row>
    <row r="27" spans="1:17" s="2" customFormat="1" ht="24.95" customHeight="1" x14ac:dyDescent="0.2">
      <c r="A27" s="48" t="s">
        <v>22</v>
      </c>
      <c r="B27" s="45" t="s">
        <v>60</v>
      </c>
      <c r="C27" s="46" t="s">
        <v>61</v>
      </c>
      <c r="D27" s="47">
        <v>2751.53</v>
      </c>
      <c r="E27" s="14"/>
      <c r="F27" s="21">
        <f t="shared" si="2"/>
        <v>0</v>
      </c>
      <c r="G27" s="20"/>
      <c r="H27" s="8">
        <f t="shared" si="3"/>
        <v>0</v>
      </c>
      <c r="J27" s="6"/>
      <c r="K27" s="6"/>
      <c r="L27" s="6"/>
      <c r="M27" s="6"/>
      <c r="N27" s="6"/>
      <c r="O27" s="6"/>
      <c r="P27" s="6"/>
      <c r="Q27" s="6"/>
    </row>
    <row r="28" spans="1:17" s="2" customFormat="1" ht="24.95" customHeight="1" thickBot="1" x14ac:dyDescent="0.25">
      <c r="A28" s="48" t="s">
        <v>23</v>
      </c>
      <c r="B28" s="45" t="s">
        <v>66</v>
      </c>
      <c r="C28" s="46" t="s">
        <v>62</v>
      </c>
      <c r="D28" s="47">
        <v>299</v>
      </c>
      <c r="E28" s="14" t="s">
        <v>182</v>
      </c>
      <c r="F28" s="21" t="e">
        <f t="shared" si="2"/>
        <v>#VALUE!</v>
      </c>
      <c r="G28" s="20"/>
      <c r="H28" s="8">
        <f t="shared" si="3"/>
        <v>0</v>
      </c>
      <c r="J28" s="6"/>
      <c r="K28" s="6"/>
      <c r="L28" s="6"/>
      <c r="M28" s="6"/>
      <c r="N28" s="6"/>
      <c r="O28" s="6"/>
      <c r="P28" s="6"/>
      <c r="Q28" s="6"/>
    </row>
    <row r="29" spans="1:17" s="2" customFormat="1" ht="24.95" customHeight="1" x14ac:dyDescent="0.2">
      <c r="A29" s="49" t="s">
        <v>24</v>
      </c>
      <c r="B29" s="45" t="s">
        <v>67</v>
      </c>
      <c r="C29" s="46" t="s">
        <v>63</v>
      </c>
      <c r="D29" s="47">
        <v>299</v>
      </c>
      <c r="E29" s="14"/>
      <c r="F29" s="21">
        <f t="shared" si="2"/>
        <v>0</v>
      </c>
      <c r="G29" s="20"/>
      <c r="H29" s="8">
        <f t="shared" si="3"/>
        <v>0</v>
      </c>
      <c r="J29" s="6"/>
      <c r="K29" s="6"/>
      <c r="L29" s="6"/>
      <c r="M29" s="6"/>
      <c r="N29" s="6"/>
      <c r="O29" s="6"/>
      <c r="P29" s="6"/>
      <c r="Q29" s="6"/>
    </row>
    <row r="30" spans="1:17" s="2" customFormat="1" ht="24.95" customHeight="1" x14ac:dyDescent="0.2">
      <c r="A30" s="48" t="s">
        <v>25</v>
      </c>
      <c r="B30" s="45" t="s">
        <v>68</v>
      </c>
      <c r="C30" s="46" t="s">
        <v>64</v>
      </c>
      <c r="D30" s="47">
        <v>560.29999999999995</v>
      </c>
      <c r="E30" s="14" t="s">
        <v>182</v>
      </c>
      <c r="F30" s="21" t="e">
        <f t="shared" si="2"/>
        <v>#VALUE!</v>
      </c>
      <c r="G30" s="20"/>
      <c r="H30" s="8">
        <f t="shared" si="3"/>
        <v>0</v>
      </c>
      <c r="J30" s="6"/>
      <c r="K30" s="6"/>
      <c r="L30" s="6"/>
      <c r="M30" s="6"/>
      <c r="N30" s="6"/>
      <c r="O30" s="6"/>
      <c r="P30" s="6"/>
      <c r="Q30" s="6"/>
    </row>
    <row r="31" spans="1:17" s="2" customFormat="1" ht="24.95" customHeight="1" x14ac:dyDescent="0.2">
      <c r="A31" s="48" t="s">
        <v>26</v>
      </c>
      <c r="B31" s="45" t="s">
        <v>69</v>
      </c>
      <c r="C31" s="46" t="s">
        <v>65</v>
      </c>
      <c r="D31" s="47">
        <v>560.29999999999995</v>
      </c>
      <c r="E31" s="14"/>
      <c r="F31" s="21">
        <f t="shared" si="2"/>
        <v>0</v>
      </c>
      <c r="G31" s="20"/>
      <c r="H31" s="8">
        <f t="shared" si="3"/>
        <v>0</v>
      </c>
      <c r="J31" s="6"/>
      <c r="K31" s="6"/>
      <c r="L31" s="6"/>
      <c r="M31" s="6"/>
      <c r="N31" s="6"/>
      <c r="O31" s="6"/>
      <c r="P31" s="6"/>
      <c r="Q31" s="6"/>
    </row>
    <row r="32" spans="1:17" s="2" customFormat="1" ht="24.95" customHeight="1" x14ac:dyDescent="0.2">
      <c r="A32" s="66" t="s">
        <v>90</v>
      </c>
      <c r="B32" s="67" t="s">
        <v>91</v>
      </c>
      <c r="C32" s="68" t="s">
        <v>92</v>
      </c>
      <c r="D32" s="71">
        <v>1149.56</v>
      </c>
      <c r="E32" s="14" t="s">
        <v>182</v>
      </c>
      <c r="F32" s="21" t="e">
        <f t="shared" si="2"/>
        <v>#VALUE!</v>
      </c>
      <c r="G32" s="20"/>
      <c r="H32" s="8">
        <f t="shared" si="3"/>
        <v>0</v>
      </c>
      <c r="J32" s="6"/>
      <c r="K32" s="6"/>
      <c r="L32" s="6"/>
      <c r="M32" s="6"/>
      <c r="N32" s="6"/>
      <c r="O32" s="6"/>
      <c r="P32" s="6"/>
      <c r="Q32" s="6"/>
    </row>
    <row r="33" spans="1:17" s="2" customFormat="1" ht="24.95" customHeight="1" x14ac:dyDescent="0.2">
      <c r="A33" s="69" t="s">
        <v>93</v>
      </c>
      <c r="B33" s="67" t="s">
        <v>94</v>
      </c>
      <c r="C33" s="68" t="s">
        <v>95</v>
      </c>
      <c r="D33" s="71">
        <v>680</v>
      </c>
      <c r="E33" s="14" t="s">
        <v>182</v>
      </c>
      <c r="F33" s="21" t="e">
        <f t="shared" si="2"/>
        <v>#VALUE!</v>
      </c>
      <c r="G33" s="20"/>
      <c r="H33" s="8">
        <f t="shared" si="3"/>
        <v>0</v>
      </c>
      <c r="J33" s="6"/>
      <c r="K33" s="6"/>
      <c r="L33" s="6"/>
      <c r="M33" s="6"/>
      <c r="N33" s="6"/>
      <c r="O33" s="6"/>
      <c r="P33" s="6"/>
      <c r="Q33" s="6"/>
    </row>
    <row r="34" spans="1:17" s="2" customFormat="1" ht="24.95" customHeight="1" x14ac:dyDescent="0.2">
      <c r="A34" s="69" t="s">
        <v>96</v>
      </c>
      <c r="B34" s="67" t="s">
        <v>97</v>
      </c>
      <c r="C34" s="68" t="s">
        <v>98</v>
      </c>
      <c r="D34" s="71">
        <v>553.55999999999995</v>
      </c>
      <c r="E34" s="14" t="s">
        <v>182</v>
      </c>
      <c r="F34" s="21" t="e">
        <f t="shared" si="2"/>
        <v>#VALUE!</v>
      </c>
      <c r="G34" s="20"/>
      <c r="H34" s="8">
        <f t="shared" si="3"/>
        <v>0</v>
      </c>
      <c r="J34" s="6"/>
      <c r="K34" s="6"/>
      <c r="L34" s="6"/>
      <c r="M34" s="6"/>
      <c r="N34" s="6"/>
      <c r="O34" s="6"/>
      <c r="P34" s="6"/>
      <c r="Q34" s="6"/>
    </row>
    <row r="35" spans="1:17" s="2" customFormat="1" ht="24.95" customHeight="1" x14ac:dyDescent="0.2">
      <c r="A35" s="69" t="s">
        <v>99</v>
      </c>
      <c r="B35" s="70" t="s">
        <v>100</v>
      </c>
      <c r="C35" s="68" t="s">
        <v>101</v>
      </c>
      <c r="D35" s="93">
        <v>898.84</v>
      </c>
      <c r="E35" s="14"/>
      <c r="F35" s="21">
        <f t="shared" si="2"/>
        <v>0</v>
      </c>
      <c r="G35" s="20"/>
      <c r="H35" s="8">
        <f t="shared" si="3"/>
        <v>0</v>
      </c>
      <c r="J35" s="6"/>
      <c r="K35" s="6"/>
      <c r="L35" s="6"/>
      <c r="M35" s="6"/>
      <c r="N35" s="6"/>
      <c r="O35" s="6"/>
      <c r="P35" s="6"/>
      <c r="Q35" s="6"/>
    </row>
    <row r="36" spans="1:17" s="2" customFormat="1" ht="24.95" customHeight="1" x14ac:dyDescent="0.2">
      <c r="A36" s="69" t="s">
        <v>102</v>
      </c>
      <c r="B36" s="70" t="s">
        <v>103</v>
      </c>
      <c r="C36" s="68" t="s">
        <v>104</v>
      </c>
      <c r="D36" s="71">
        <v>292.52</v>
      </c>
      <c r="E36" s="14" t="s">
        <v>182</v>
      </c>
      <c r="F36" s="21" t="e">
        <f t="shared" si="2"/>
        <v>#VALUE!</v>
      </c>
      <c r="G36" s="20"/>
      <c r="H36" s="8">
        <f t="shared" si="3"/>
        <v>0</v>
      </c>
      <c r="J36" s="6"/>
      <c r="K36" s="6"/>
      <c r="L36" s="6"/>
      <c r="M36" s="6"/>
      <c r="N36" s="6"/>
      <c r="O36" s="6"/>
      <c r="P36" s="6"/>
      <c r="Q36" s="6"/>
    </row>
    <row r="37" spans="1:17" s="2" customFormat="1" ht="24.95" customHeight="1" x14ac:dyDescent="0.2">
      <c r="A37" s="69" t="s">
        <v>105</v>
      </c>
      <c r="B37" s="67" t="s">
        <v>106</v>
      </c>
      <c r="C37" s="68" t="s">
        <v>107</v>
      </c>
      <c r="D37" s="71">
        <v>810.05</v>
      </c>
      <c r="E37" s="14" t="s">
        <v>182</v>
      </c>
      <c r="F37" s="21" t="e">
        <f t="shared" si="2"/>
        <v>#VALUE!</v>
      </c>
      <c r="G37" s="20"/>
      <c r="H37" s="8">
        <f t="shared" si="3"/>
        <v>0</v>
      </c>
      <c r="J37" s="6"/>
      <c r="K37" s="6"/>
      <c r="L37" s="6"/>
      <c r="M37" s="6"/>
      <c r="N37" s="6"/>
      <c r="O37" s="6"/>
      <c r="P37" s="6"/>
      <c r="Q37" s="6"/>
    </row>
    <row r="38" spans="1:17" s="2" customFormat="1" ht="24.95" customHeight="1" x14ac:dyDescent="0.2">
      <c r="A38" s="69" t="s">
        <v>108</v>
      </c>
      <c r="B38" s="70" t="s">
        <v>109</v>
      </c>
      <c r="C38" s="68" t="s">
        <v>110</v>
      </c>
      <c r="D38" s="71">
        <v>665.6</v>
      </c>
      <c r="E38" s="14" t="s">
        <v>182</v>
      </c>
      <c r="F38" s="21" t="e">
        <f t="shared" si="2"/>
        <v>#VALUE!</v>
      </c>
      <c r="G38" s="20"/>
      <c r="H38" s="8">
        <f t="shared" si="3"/>
        <v>0</v>
      </c>
      <c r="J38" s="6"/>
      <c r="K38" s="6"/>
      <c r="L38" s="6"/>
      <c r="M38" s="6"/>
      <c r="N38" s="6"/>
      <c r="O38" s="6"/>
      <c r="P38" s="6"/>
      <c r="Q38" s="6"/>
    </row>
    <row r="39" spans="1:17" s="2" customFormat="1" ht="24.95" customHeight="1" x14ac:dyDescent="0.2">
      <c r="A39" s="69" t="s">
        <v>111</v>
      </c>
      <c r="B39" s="67" t="s">
        <v>112</v>
      </c>
      <c r="C39" s="68" t="s">
        <v>113</v>
      </c>
      <c r="D39" s="71">
        <v>244.56</v>
      </c>
      <c r="E39" s="14" t="s">
        <v>182</v>
      </c>
      <c r="F39" s="21" t="e">
        <f t="shared" si="2"/>
        <v>#VALUE!</v>
      </c>
      <c r="G39" s="20"/>
      <c r="H39" s="8">
        <f t="shared" si="3"/>
        <v>0</v>
      </c>
      <c r="J39" s="6"/>
      <c r="K39" s="6"/>
      <c r="L39" s="6"/>
      <c r="M39" s="6"/>
      <c r="N39" s="6"/>
      <c r="O39" s="6"/>
      <c r="P39" s="6"/>
      <c r="Q39" s="6"/>
    </row>
    <row r="40" spans="1:17" s="2" customFormat="1" ht="24.95" customHeight="1" x14ac:dyDescent="0.2">
      <c r="A40" s="69" t="s">
        <v>114</v>
      </c>
      <c r="B40" s="67" t="s">
        <v>115</v>
      </c>
      <c r="C40" s="68" t="s">
        <v>116</v>
      </c>
      <c r="D40" s="93">
        <v>3883.16</v>
      </c>
      <c r="E40" s="14"/>
      <c r="F40" s="21">
        <f t="shared" si="2"/>
        <v>0</v>
      </c>
      <c r="G40" s="20"/>
      <c r="H40" s="8">
        <f t="shared" si="3"/>
        <v>0</v>
      </c>
      <c r="J40" s="6"/>
      <c r="K40" s="6"/>
      <c r="L40" s="6"/>
      <c r="M40" s="6"/>
      <c r="N40" s="6"/>
      <c r="O40" s="6"/>
      <c r="P40" s="6"/>
      <c r="Q40" s="6"/>
    </row>
    <row r="41" spans="1:17" s="2" customFormat="1" ht="24.95" customHeight="1" x14ac:dyDescent="0.2">
      <c r="A41" s="69" t="s">
        <v>117</v>
      </c>
      <c r="B41" s="67" t="s">
        <v>118</v>
      </c>
      <c r="C41" s="68" t="s">
        <v>119</v>
      </c>
      <c r="D41" s="71">
        <v>4943.2</v>
      </c>
      <c r="E41" s="14"/>
      <c r="F41" s="21">
        <f t="shared" si="2"/>
        <v>0</v>
      </c>
      <c r="G41" s="20"/>
      <c r="H41" s="8">
        <f t="shared" si="3"/>
        <v>0</v>
      </c>
      <c r="J41" s="6"/>
      <c r="K41" s="6"/>
      <c r="L41" s="6"/>
      <c r="M41" s="6"/>
      <c r="N41" s="6"/>
      <c r="O41" s="6"/>
      <c r="P41" s="6"/>
      <c r="Q41" s="6"/>
    </row>
    <row r="42" spans="1:17" s="2" customFormat="1" ht="24.95" customHeight="1" x14ac:dyDescent="0.2">
      <c r="A42" s="69" t="s">
        <v>120</v>
      </c>
      <c r="B42" s="67" t="s">
        <v>121</v>
      </c>
      <c r="C42" s="68" t="s">
        <v>122</v>
      </c>
      <c r="D42" s="93">
        <v>4319.5600000000004</v>
      </c>
      <c r="E42" s="14"/>
      <c r="F42" s="21">
        <f t="shared" si="2"/>
        <v>0</v>
      </c>
      <c r="G42" s="20"/>
      <c r="H42" s="8">
        <f t="shared" si="3"/>
        <v>0</v>
      </c>
      <c r="J42" s="6"/>
      <c r="K42" s="6"/>
      <c r="L42" s="6"/>
      <c r="M42" s="6"/>
      <c r="N42" s="6"/>
      <c r="O42" s="6"/>
      <c r="P42" s="6"/>
      <c r="Q42" s="6"/>
    </row>
    <row r="43" spans="1:17" s="2" customFormat="1" ht="24.95" customHeight="1" x14ac:dyDescent="0.2">
      <c r="A43" s="69" t="s">
        <v>123</v>
      </c>
      <c r="B43" s="94" t="s">
        <v>155</v>
      </c>
      <c r="C43" s="95">
        <v>64900552</v>
      </c>
      <c r="D43" s="93">
        <v>809.4</v>
      </c>
      <c r="E43" s="14" t="s">
        <v>182</v>
      </c>
      <c r="F43" s="21" t="e">
        <f t="shared" si="2"/>
        <v>#VALUE!</v>
      </c>
      <c r="G43" s="20"/>
      <c r="H43" s="8">
        <f t="shared" si="3"/>
        <v>0</v>
      </c>
      <c r="J43" s="6"/>
      <c r="K43" s="6"/>
      <c r="L43" s="6"/>
      <c r="M43" s="6"/>
      <c r="N43" s="6"/>
      <c r="O43" s="6"/>
      <c r="P43" s="6"/>
      <c r="Q43" s="6"/>
    </row>
    <row r="44" spans="1:17" s="2" customFormat="1" ht="24.95" customHeight="1" x14ac:dyDescent="0.2">
      <c r="A44" s="69" t="s">
        <v>124</v>
      </c>
      <c r="B44" s="67" t="s">
        <v>125</v>
      </c>
      <c r="C44" s="68" t="s">
        <v>126</v>
      </c>
      <c r="D44" s="71">
        <v>2943.2</v>
      </c>
      <c r="E44" s="14"/>
      <c r="F44" s="21">
        <f t="shared" si="2"/>
        <v>0</v>
      </c>
      <c r="G44" s="20"/>
      <c r="H44" s="8">
        <f t="shared" si="3"/>
        <v>0</v>
      </c>
      <c r="J44" s="6"/>
      <c r="K44" s="6"/>
      <c r="L44" s="6"/>
      <c r="M44" s="6"/>
      <c r="N44" s="6"/>
      <c r="O44" s="6"/>
      <c r="P44" s="6"/>
      <c r="Q44" s="6"/>
    </row>
    <row r="45" spans="1:17" s="2" customFormat="1" ht="24.95" customHeight="1" x14ac:dyDescent="0.2">
      <c r="A45" s="69" t="s">
        <v>127</v>
      </c>
      <c r="B45" s="67" t="s">
        <v>128</v>
      </c>
      <c r="C45" s="68" t="s">
        <v>129</v>
      </c>
      <c r="D45" s="71">
        <v>1773.56</v>
      </c>
      <c r="E45" s="14"/>
      <c r="F45" s="21">
        <f t="shared" si="2"/>
        <v>0</v>
      </c>
      <c r="G45" s="20"/>
      <c r="H45" s="8">
        <f t="shared" si="3"/>
        <v>0</v>
      </c>
      <c r="J45" s="6"/>
      <c r="K45" s="6"/>
      <c r="L45" s="6"/>
      <c r="M45" s="6"/>
      <c r="N45" s="6"/>
      <c r="O45" s="6"/>
      <c r="P45" s="6"/>
      <c r="Q45" s="6"/>
    </row>
    <row r="46" spans="1:17" s="2" customFormat="1" ht="24.95" customHeight="1" x14ac:dyDescent="0.2">
      <c r="A46" s="69" t="s">
        <v>130</v>
      </c>
      <c r="B46" s="67" t="s">
        <v>131</v>
      </c>
      <c r="C46" s="68" t="s">
        <v>132</v>
      </c>
      <c r="D46" s="71">
        <v>1090.4000000000001</v>
      </c>
      <c r="E46" s="14"/>
      <c r="F46" s="21">
        <f t="shared" si="2"/>
        <v>0</v>
      </c>
      <c r="G46" s="20"/>
      <c r="H46" s="8">
        <f t="shared" si="3"/>
        <v>0</v>
      </c>
      <c r="J46" s="6"/>
      <c r="K46" s="6"/>
      <c r="L46" s="6"/>
      <c r="M46" s="6"/>
      <c r="N46" s="6"/>
      <c r="O46" s="6"/>
      <c r="P46" s="6"/>
      <c r="Q46" s="6"/>
    </row>
    <row r="47" spans="1:17" s="2" customFormat="1" ht="24.95" customHeight="1" x14ac:dyDescent="0.2">
      <c r="A47" s="69" t="s">
        <v>133</v>
      </c>
      <c r="B47" s="67" t="s">
        <v>134</v>
      </c>
      <c r="C47" s="68" t="s">
        <v>135</v>
      </c>
      <c r="D47" s="71">
        <v>1490.4</v>
      </c>
      <c r="E47" s="14" t="s">
        <v>182</v>
      </c>
      <c r="F47" s="21" t="e">
        <f t="shared" si="2"/>
        <v>#VALUE!</v>
      </c>
      <c r="G47" s="20"/>
      <c r="H47" s="8">
        <f t="shared" si="3"/>
        <v>0</v>
      </c>
      <c r="J47" s="6"/>
      <c r="K47" s="6"/>
      <c r="L47" s="6"/>
      <c r="M47" s="6"/>
      <c r="N47" s="6"/>
      <c r="O47" s="6"/>
      <c r="P47" s="6"/>
      <c r="Q47" s="6"/>
    </row>
    <row r="48" spans="1:17" s="2" customFormat="1" ht="28.5" customHeight="1" x14ac:dyDescent="0.2">
      <c r="A48" s="69" t="s">
        <v>136</v>
      </c>
      <c r="B48" s="67" t="s">
        <v>137</v>
      </c>
      <c r="C48" s="68" t="s">
        <v>138</v>
      </c>
      <c r="D48" s="71">
        <v>1550.4</v>
      </c>
      <c r="E48" s="83"/>
      <c r="F48" s="21">
        <f>$D48*E48</f>
        <v>0</v>
      </c>
      <c r="G48" s="19"/>
      <c r="H48" s="8">
        <f>$D48*G48</f>
        <v>0</v>
      </c>
      <c r="J48" s="6"/>
      <c r="K48" s="6"/>
      <c r="L48" s="6"/>
      <c r="M48" s="6"/>
      <c r="N48" s="6"/>
      <c r="O48" s="6"/>
      <c r="P48" s="6"/>
      <c r="Q48" s="6"/>
    </row>
    <row r="49" spans="1:17" s="2" customFormat="1" ht="28.5" customHeight="1" x14ac:dyDescent="0.2">
      <c r="A49" s="78" t="s">
        <v>146</v>
      </c>
      <c r="B49" s="81" t="s">
        <v>147</v>
      </c>
      <c r="C49" s="82" t="s">
        <v>148</v>
      </c>
      <c r="D49" s="96">
        <v>350</v>
      </c>
      <c r="E49" s="24"/>
      <c r="F49" s="79">
        <f>E49*D49</f>
        <v>0</v>
      </c>
      <c r="G49" s="26"/>
      <c r="H49" s="80">
        <f>G49*D49</f>
        <v>0</v>
      </c>
      <c r="J49" s="6"/>
      <c r="K49" s="6"/>
      <c r="L49" s="6"/>
      <c r="M49" s="6"/>
      <c r="N49" s="6"/>
      <c r="O49" s="6"/>
      <c r="P49" s="6"/>
      <c r="Q49" s="6"/>
    </row>
    <row r="50" spans="1:17" s="2" customFormat="1" ht="28.5" customHeight="1" x14ac:dyDescent="0.2">
      <c r="A50" s="69" t="s">
        <v>157</v>
      </c>
      <c r="B50" s="94" t="s">
        <v>158</v>
      </c>
      <c r="C50" s="95" t="s">
        <v>159</v>
      </c>
      <c r="D50" s="93">
        <v>354.32</v>
      </c>
      <c r="E50" s="83"/>
      <c r="F50" s="8">
        <f>E50*D50</f>
        <v>0</v>
      </c>
      <c r="G50" s="83"/>
      <c r="H50" s="8">
        <f>G50*D50</f>
        <v>0</v>
      </c>
      <c r="J50" s="6"/>
      <c r="K50" s="6"/>
      <c r="L50" s="6"/>
      <c r="M50" s="6"/>
      <c r="N50" s="6"/>
      <c r="O50" s="6"/>
      <c r="P50" s="6"/>
      <c r="Q50" s="6"/>
    </row>
    <row r="51" spans="1:17" s="2" customFormat="1" ht="28.5" customHeight="1" x14ac:dyDescent="0.2">
      <c r="A51" s="69" t="s">
        <v>160</v>
      </c>
      <c r="B51" s="94" t="s">
        <v>161</v>
      </c>
      <c r="C51" s="95" t="s">
        <v>162</v>
      </c>
      <c r="D51" s="93">
        <v>208.72</v>
      </c>
      <c r="E51" s="83"/>
      <c r="F51" s="8">
        <f t="shared" ref="F51:F57" si="4">E51*D51</f>
        <v>0</v>
      </c>
      <c r="G51" s="83"/>
      <c r="H51" s="8">
        <f t="shared" ref="H51:H57" si="5">G51*D51</f>
        <v>0</v>
      </c>
      <c r="J51" s="6"/>
      <c r="K51" s="6"/>
      <c r="L51" s="6"/>
      <c r="M51" s="6"/>
      <c r="N51" s="6"/>
      <c r="O51" s="6"/>
      <c r="P51" s="6"/>
      <c r="Q51" s="6"/>
    </row>
    <row r="52" spans="1:17" s="2" customFormat="1" ht="28.5" customHeight="1" x14ac:dyDescent="0.2">
      <c r="A52" s="69" t="s">
        <v>163</v>
      </c>
      <c r="B52" s="94" t="s">
        <v>164</v>
      </c>
      <c r="C52" s="95" t="s">
        <v>165</v>
      </c>
      <c r="D52" s="93">
        <v>302.32</v>
      </c>
      <c r="E52" s="83"/>
      <c r="F52" s="8">
        <f t="shared" si="4"/>
        <v>0</v>
      </c>
      <c r="G52" s="83"/>
      <c r="H52" s="8">
        <f t="shared" si="5"/>
        <v>0</v>
      </c>
      <c r="J52" s="6"/>
      <c r="K52" s="6"/>
      <c r="L52" s="6"/>
      <c r="M52" s="6"/>
      <c r="N52" s="6"/>
      <c r="O52" s="6"/>
      <c r="P52" s="6"/>
      <c r="Q52" s="6"/>
    </row>
    <row r="53" spans="1:17" s="2" customFormat="1" ht="28.5" customHeight="1" x14ac:dyDescent="0.2">
      <c r="A53" s="69" t="s">
        <v>166</v>
      </c>
      <c r="B53" s="94" t="s">
        <v>167</v>
      </c>
      <c r="C53" s="95" t="s">
        <v>168</v>
      </c>
      <c r="D53" s="93">
        <v>160.76</v>
      </c>
      <c r="E53" s="83"/>
      <c r="F53" s="8">
        <f t="shared" si="4"/>
        <v>0</v>
      </c>
      <c r="G53" s="83"/>
      <c r="H53" s="8">
        <f t="shared" si="5"/>
        <v>0</v>
      </c>
      <c r="J53" s="6"/>
      <c r="K53" s="6"/>
      <c r="L53" s="6"/>
      <c r="M53" s="6"/>
      <c r="N53" s="6"/>
      <c r="O53" s="6"/>
      <c r="P53" s="6"/>
      <c r="Q53" s="6"/>
    </row>
    <row r="54" spans="1:17" s="2" customFormat="1" ht="28.5" customHeight="1" x14ac:dyDescent="0.2">
      <c r="A54" s="69" t="s">
        <v>169</v>
      </c>
      <c r="B54" s="94" t="s">
        <v>170</v>
      </c>
      <c r="C54" s="105" t="s">
        <v>173</v>
      </c>
      <c r="D54" s="93">
        <v>110.4</v>
      </c>
      <c r="E54" s="83"/>
      <c r="F54" s="8">
        <f t="shared" si="4"/>
        <v>0</v>
      </c>
      <c r="G54" s="83"/>
      <c r="H54" s="8">
        <f t="shared" si="5"/>
        <v>0</v>
      </c>
      <c r="J54" s="6"/>
      <c r="K54" s="6"/>
      <c r="L54" s="6"/>
      <c r="M54" s="6"/>
      <c r="N54" s="6"/>
      <c r="O54" s="6"/>
      <c r="P54" s="6"/>
      <c r="Q54" s="6"/>
    </row>
    <row r="55" spans="1:17" s="2" customFormat="1" ht="28.5" customHeight="1" x14ac:dyDescent="0.2">
      <c r="A55" s="69" t="s">
        <v>172</v>
      </c>
      <c r="B55" s="94" t="s">
        <v>174</v>
      </c>
      <c r="C55" s="105" t="s">
        <v>171</v>
      </c>
      <c r="D55" s="93">
        <v>878.4</v>
      </c>
      <c r="E55" s="83"/>
      <c r="F55" s="8">
        <f t="shared" si="4"/>
        <v>0</v>
      </c>
      <c r="G55" s="83"/>
      <c r="H55" s="8">
        <f t="shared" si="5"/>
        <v>0</v>
      </c>
      <c r="J55" s="6"/>
      <c r="K55" s="6"/>
      <c r="L55" s="6"/>
      <c r="M55" s="6"/>
      <c r="N55" s="6"/>
      <c r="O55" s="6"/>
      <c r="P55" s="6"/>
      <c r="Q55" s="6"/>
    </row>
    <row r="56" spans="1:17" s="2" customFormat="1" ht="28.5" customHeight="1" x14ac:dyDescent="0.2">
      <c r="A56" s="69" t="s">
        <v>175</v>
      </c>
      <c r="B56" s="94" t="s">
        <v>179</v>
      </c>
      <c r="C56" s="95" t="s">
        <v>176</v>
      </c>
      <c r="D56" s="93">
        <v>4907.16</v>
      </c>
      <c r="E56" s="83"/>
      <c r="F56" s="8">
        <f t="shared" si="4"/>
        <v>0</v>
      </c>
      <c r="G56" s="83"/>
      <c r="H56" s="8">
        <f t="shared" si="5"/>
        <v>0</v>
      </c>
      <c r="J56" s="6"/>
      <c r="K56" s="6"/>
      <c r="L56" s="6"/>
      <c r="M56" s="6"/>
      <c r="N56" s="6"/>
      <c r="O56" s="6"/>
      <c r="P56" s="6"/>
      <c r="Q56" s="6"/>
    </row>
    <row r="57" spans="1:17" s="2" customFormat="1" ht="28.5" customHeight="1" x14ac:dyDescent="0.2">
      <c r="A57" s="69" t="s">
        <v>177</v>
      </c>
      <c r="B57" s="94" t="s">
        <v>178</v>
      </c>
      <c r="C57" s="95" t="s">
        <v>180</v>
      </c>
      <c r="D57" s="93">
        <v>4017.96</v>
      </c>
      <c r="E57" s="83"/>
      <c r="F57" s="8">
        <f t="shared" si="4"/>
        <v>0</v>
      </c>
      <c r="G57" s="83"/>
      <c r="H57" s="8">
        <f t="shared" si="5"/>
        <v>0</v>
      </c>
      <c r="J57" s="6"/>
      <c r="K57" s="6"/>
      <c r="L57" s="6"/>
      <c r="M57" s="6"/>
      <c r="N57" s="6"/>
      <c r="O57" s="6"/>
      <c r="P57" s="6"/>
      <c r="Q57" s="6"/>
    </row>
    <row r="58" spans="1:17" s="2" customFormat="1" ht="15.75" customHeight="1" thickBot="1" x14ac:dyDescent="0.25">
      <c r="A58" s="97"/>
      <c r="B58" s="98"/>
      <c r="C58" s="99"/>
      <c r="D58" s="100"/>
      <c r="E58" s="101"/>
      <c r="F58" s="102"/>
      <c r="G58" s="103"/>
      <c r="H58" s="104"/>
      <c r="J58" s="6"/>
      <c r="K58" s="6"/>
      <c r="L58" s="6"/>
      <c r="M58" s="6"/>
      <c r="N58" s="6"/>
      <c r="O58" s="6"/>
      <c r="P58" s="6"/>
      <c r="Q58" s="6"/>
    </row>
    <row r="59" spans="1:17" s="2" customFormat="1" ht="42.75" customHeight="1" thickBot="1" x14ac:dyDescent="0.25">
      <c r="A59" s="50" t="s">
        <v>27</v>
      </c>
      <c r="B59" s="61" t="s">
        <v>84</v>
      </c>
      <c r="C59" s="51" t="s">
        <v>70</v>
      </c>
      <c r="D59" s="52">
        <v>-595</v>
      </c>
      <c r="E59" s="24" t="s">
        <v>182</v>
      </c>
      <c r="F59" s="25" t="e">
        <f t="shared" ref="F59:F64" si="6">$D59*E59</f>
        <v>#VALUE!</v>
      </c>
      <c r="G59" s="26"/>
      <c r="H59" s="17">
        <f t="shared" ref="H59:H64" si="7">$D59*G59</f>
        <v>0</v>
      </c>
      <c r="J59" s="6"/>
      <c r="K59" s="6"/>
      <c r="L59" s="6"/>
      <c r="M59" s="6"/>
      <c r="N59" s="6"/>
      <c r="O59" s="6"/>
      <c r="P59" s="6"/>
      <c r="Q59" s="6"/>
    </row>
    <row r="60" spans="1:17" s="2" customFormat="1" ht="24.95" customHeight="1" x14ac:dyDescent="0.2">
      <c r="A60" s="53" t="s">
        <v>28</v>
      </c>
      <c r="B60" s="54" t="s">
        <v>77</v>
      </c>
      <c r="C60" s="55" t="s">
        <v>71</v>
      </c>
      <c r="D60" s="56">
        <v>-217.56</v>
      </c>
      <c r="E60" s="14"/>
      <c r="F60" s="21">
        <f t="shared" si="6"/>
        <v>0</v>
      </c>
      <c r="G60" s="20"/>
      <c r="H60" s="8">
        <f t="shared" si="7"/>
        <v>0</v>
      </c>
      <c r="J60" s="6"/>
      <c r="K60" s="6"/>
      <c r="L60" s="6"/>
      <c r="M60" s="6"/>
      <c r="N60" s="6"/>
      <c r="O60" s="6"/>
      <c r="P60" s="6"/>
      <c r="Q60" s="6"/>
    </row>
    <row r="61" spans="1:17" s="2" customFormat="1" ht="24.95" customHeight="1" x14ac:dyDescent="0.2">
      <c r="A61" s="53" t="s">
        <v>29</v>
      </c>
      <c r="B61" s="54" t="s">
        <v>78</v>
      </c>
      <c r="C61" s="55" t="s">
        <v>72</v>
      </c>
      <c r="D61" s="56">
        <v>-518.36</v>
      </c>
      <c r="E61" s="14" t="s">
        <v>182</v>
      </c>
      <c r="F61" s="21" t="e">
        <f t="shared" si="6"/>
        <v>#VALUE!</v>
      </c>
      <c r="G61" s="20"/>
      <c r="H61" s="8">
        <f t="shared" si="7"/>
        <v>0</v>
      </c>
      <c r="J61" s="6"/>
      <c r="K61" s="6"/>
      <c r="L61" s="6"/>
      <c r="M61" s="6"/>
      <c r="N61" s="6"/>
      <c r="O61" s="6"/>
      <c r="P61" s="6"/>
      <c r="Q61" s="6"/>
    </row>
    <row r="62" spans="1:17" s="2" customFormat="1" ht="24.95" customHeight="1" x14ac:dyDescent="0.2">
      <c r="A62" s="53" t="s">
        <v>30</v>
      </c>
      <c r="B62" s="54" t="s">
        <v>79</v>
      </c>
      <c r="C62" s="55" t="s">
        <v>73</v>
      </c>
      <c r="D62" s="56">
        <v>-558.36</v>
      </c>
      <c r="E62" s="14" t="s">
        <v>182</v>
      </c>
      <c r="F62" s="21" t="e">
        <f t="shared" si="6"/>
        <v>#VALUE!</v>
      </c>
      <c r="G62" s="20"/>
      <c r="H62" s="8">
        <f t="shared" si="7"/>
        <v>0</v>
      </c>
      <c r="J62" s="6"/>
      <c r="K62" s="6"/>
      <c r="L62" s="6"/>
      <c r="M62" s="6"/>
      <c r="N62" s="6"/>
      <c r="O62" s="6"/>
      <c r="P62" s="6"/>
      <c r="Q62" s="6"/>
    </row>
    <row r="63" spans="1:17" s="2" customFormat="1" ht="24.95" customHeight="1" x14ac:dyDescent="0.2">
      <c r="A63" s="53" t="s">
        <v>31</v>
      </c>
      <c r="B63" s="54" t="s">
        <v>80</v>
      </c>
      <c r="C63" s="55" t="s">
        <v>74</v>
      </c>
      <c r="D63" s="56">
        <v>-579.16</v>
      </c>
      <c r="E63" s="14"/>
      <c r="F63" s="21">
        <f t="shared" si="6"/>
        <v>0</v>
      </c>
      <c r="G63" s="20"/>
      <c r="H63" s="8">
        <f t="shared" si="7"/>
        <v>0</v>
      </c>
      <c r="J63" s="6"/>
      <c r="K63" s="6"/>
      <c r="L63" s="6"/>
      <c r="M63" s="6"/>
      <c r="N63" s="6"/>
      <c r="O63" s="6"/>
      <c r="P63" s="6"/>
      <c r="Q63" s="6"/>
    </row>
    <row r="64" spans="1:17" s="2" customFormat="1" ht="24.95" customHeight="1" x14ac:dyDescent="0.2">
      <c r="A64" s="53" t="s">
        <v>32</v>
      </c>
      <c r="B64" s="54" t="s">
        <v>81</v>
      </c>
      <c r="C64" s="55" t="s">
        <v>75</v>
      </c>
      <c r="D64" s="56">
        <v>-1001.56</v>
      </c>
      <c r="E64" s="14"/>
      <c r="F64" s="21">
        <f t="shared" si="6"/>
        <v>0</v>
      </c>
      <c r="G64" s="20"/>
      <c r="H64" s="8">
        <f t="shared" si="7"/>
        <v>0</v>
      </c>
      <c r="J64" s="6"/>
      <c r="K64" s="6"/>
      <c r="L64" s="6"/>
      <c r="M64" s="6"/>
      <c r="N64" s="6"/>
      <c r="O64" s="6"/>
      <c r="P64" s="6"/>
      <c r="Q64" s="6"/>
    </row>
    <row r="65" spans="1:17" s="2" customFormat="1" ht="24.95" customHeight="1" thickBot="1" x14ac:dyDescent="0.25">
      <c r="A65" s="53" t="s">
        <v>33</v>
      </c>
      <c r="B65" s="54" t="s">
        <v>82</v>
      </c>
      <c r="C65" s="55" t="s">
        <v>76</v>
      </c>
      <c r="D65" s="56">
        <v>-327.96</v>
      </c>
      <c r="E65" s="14"/>
      <c r="F65" s="21">
        <f t="shared" ref="F65" si="8">$D65*E65</f>
        <v>0</v>
      </c>
      <c r="G65" s="20"/>
      <c r="H65" s="8">
        <f t="shared" ref="H65" si="9">$D65*G65</f>
        <v>0</v>
      </c>
      <c r="J65" s="6"/>
      <c r="K65" s="6"/>
      <c r="L65" s="6"/>
      <c r="M65" s="6"/>
      <c r="N65" s="6"/>
      <c r="O65" s="6"/>
      <c r="P65" s="6"/>
      <c r="Q65" s="6"/>
    </row>
    <row r="66" spans="1:17" ht="26.25" customHeight="1" thickTop="1" thickBot="1" x14ac:dyDescent="0.25">
      <c r="A66" s="122" t="s">
        <v>87</v>
      </c>
      <c r="B66" s="123"/>
      <c r="C66" s="124"/>
      <c r="D66" s="125"/>
      <c r="E66" s="57" t="s">
        <v>1</v>
      </c>
      <c r="F66" s="9" t="e">
        <f>SUM(F5:F65)/E5</f>
        <v>#VALUE!</v>
      </c>
      <c r="G66" s="58" t="s">
        <v>1</v>
      </c>
      <c r="H66" s="10" t="e">
        <f>SUM(H5:H65)/G5</f>
        <v>#DIV/0!</v>
      </c>
    </row>
    <row r="67" spans="1:17" ht="24.75" customHeight="1" thickTop="1" thickBot="1" x14ac:dyDescent="0.25">
      <c r="A67" s="146" t="s">
        <v>88</v>
      </c>
      <c r="B67" s="147"/>
      <c r="C67" s="148"/>
      <c r="D67" s="149"/>
      <c r="E67" s="59" t="str">
        <f>E5</f>
        <v xml:space="preserve"> </v>
      </c>
      <c r="F67" s="11" t="e">
        <f>SUM(F5:F65)</f>
        <v>#VALUE!</v>
      </c>
      <c r="G67" s="60">
        <f>G5</f>
        <v>0</v>
      </c>
      <c r="H67" s="12">
        <f>SUM(H5:H65)</f>
        <v>0</v>
      </c>
    </row>
    <row r="68" spans="1:17" ht="45" customHeight="1" thickTop="1" thickBot="1" x14ac:dyDescent="0.3">
      <c r="A68" s="116" t="s">
        <v>89</v>
      </c>
      <c r="B68" s="117"/>
      <c r="C68" s="114" t="e">
        <f>SUM(F67+H67)</f>
        <v>#VALUE!</v>
      </c>
      <c r="D68" s="114"/>
      <c r="E68" s="114"/>
      <c r="F68" s="114"/>
      <c r="G68" s="114"/>
      <c r="H68" s="115"/>
    </row>
    <row r="69" spans="1:17" ht="13.5" customHeight="1" x14ac:dyDescent="0.2">
      <c r="A69" s="135" t="s">
        <v>83</v>
      </c>
      <c r="B69" s="136"/>
      <c r="C69" s="139" t="s">
        <v>181</v>
      </c>
      <c r="D69" s="140"/>
      <c r="E69" s="140"/>
      <c r="F69" s="140"/>
      <c r="G69" s="140"/>
      <c r="H69" s="141"/>
    </row>
    <row r="70" spans="1:17" ht="12.75" customHeight="1" x14ac:dyDescent="0.2">
      <c r="A70" s="137"/>
      <c r="B70" s="138"/>
      <c r="C70" s="142"/>
      <c r="D70" s="142"/>
      <c r="E70" s="142"/>
      <c r="F70" s="142"/>
      <c r="G70" s="142"/>
      <c r="H70" s="143"/>
    </row>
    <row r="71" spans="1:17" ht="24" customHeight="1" x14ac:dyDescent="0.2">
      <c r="A71" s="137"/>
      <c r="B71" s="138"/>
      <c r="C71" s="142"/>
      <c r="D71" s="142"/>
      <c r="E71" s="142"/>
      <c r="F71" s="142"/>
      <c r="G71" s="142"/>
      <c r="H71" s="143"/>
    </row>
    <row r="72" spans="1:17" ht="21.75" customHeight="1" thickBot="1" x14ac:dyDescent="0.25">
      <c r="A72" s="137"/>
      <c r="B72" s="138"/>
      <c r="C72" s="144"/>
      <c r="D72" s="144"/>
      <c r="E72" s="144"/>
      <c r="F72" s="144"/>
      <c r="G72" s="144"/>
      <c r="H72" s="145"/>
    </row>
    <row r="73" spans="1:17" ht="47.25" customHeight="1" thickTop="1" thickBot="1" x14ac:dyDescent="0.25">
      <c r="A73" s="130" t="s">
        <v>149</v>
      </c>
      <c r="B73" s="131"/>
      <c r="C73" s="131"/>
      <c r="D73" s="131"/>
      <c r="E73" s="131"/>
      <c r="F73" s="131"/>
      <c r="G73" s="131"/>
      <c r="H73" s="132"/>
    </row>
    <row r="74" spans="1:17" ht="13.5" thickBot="1" x14ac:dyDescent="0.25">
      <c r="A74" s="84"/>
      <c r="B74" s="89" t="s">
        <v>150</v>
      </c>
      <c r="C74" s="85"/>
      <c r="D74" s="86"/>
      <c r="E74" s="87"/>
      <c r="F74" s="87"/>
      <c r="G74" s="87"/>
      <c r="H74" s="88"/>
    </row>
  </sheetData>
  <sheetProtection password="CB60" sheet="1" objects="1" scenarios="1" selectLockedCells="1"/>
  <mergeCells count="14">
    <mergeCell ref="A73:H73"/>
    <mergeCell ref="A4:H4"/>
    <mergeCell ref="A69:B72"/>
    <mergeCell ref="C69:H72"/>
    <mergeCell ref="A67:D67"/>
    <mergeCell ref="E1:F3"/>
    <mergeCell ref="G1:H3"/>
    <mergeCell ref="C68:H68"/>
    <mergeCell ref="A68:B68"/>
    <mergeCell ref="A1:A3"/>
    <mergeCell ref="C1:C3"/>
    <mergeCell ref="A66:D66"/>
    <mergeCell ref="B1:B3"/>
    <mergeCell ref="D1:D3"/>
  </mergeCells>
  <phoneticPr fontId="4" type="noConversion"/>
  <hyperlinks>
    <hyperlink ref="B74" r:id="rId1"/>
  </hyperlinks>
  <printOptions horizontalCentered="1"/>
  <pageMargins left="0.75" right="0.75" top="1" bottom="0.03" header="0.25" footer="0.25"/>
  <pageSetup paperSize="5" scale="52" fitToHeight="2" orientation="portrait"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COV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DGS</dc:creator>
  <cp:lastModifiedBy>GM</cp:lastModifiedBy>
  <cp:lastPrinted>2017-06-09T11:35:36Z</cp:lastPrinted>
  <dcterms:created xsi:type="dcterms:W3CDTF">2002-03-15T20:36:32Z</dcterms:created>
  <dcterms:modified xsi:type="dcterms:W3CDTF">2017-08-29T17:31:25Z</dcterms:modified>
</cp:coreProperties>
</file>